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BH_TP\BH_TP_2025\INTRANET\"/>
    </mc:Choice>
  </mc:AlternateContent>
  <xr:revisionPtr revIDLastSave="0" documentId="8_{87AB38A8-6BAD-4C3E-907A-B7EA2299A543}" xr6:coauthVersionLast="47" xr6:coauthVersionMax="47" xr10:uidLastSave="{00000000-0000-0000-0000-000000000000}"/>
  <bookViews>
    <workbookView xWindow="10650" yWindow="2385" windowWidth="18150" windowHeight="13215" activeTab="5" xr2:uid="{00000000-000D-0000-FFFF-FFFF00000000}"/>
  </bookViews>
  <sheets>
    <sheet name="Sumár" sheetId="9" r:id="rId1"/>
    <sheet name="I. Vedecká a publikačná činnosť" sheetId="1" r:id="rId2"/>
    <sheet name="II. Pedagogická činnosť" sheetId="3" r:id="rId3"/>
    <sheet name="III. Ostatná činnosť" sheetId="4" r:id="rId4"/>
    <sheet name="Sebahodnotenie" sheetId="7" r:id="rId5"/>
    <sheet name="Výpočet VTČ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0" l="1"/>
  <c r="G19" i="7" s="1"/>
  <c r="G426" i="1"/>
  <c r="G428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5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59" i="1"/>
  <c r="G357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43" i="1"/>
  <c r="G66" i="1"/>
  <c r="G67" i="1"/>
  <c r="G68" i="1"/>
  <c r="G69" i="1"/>
  <c r="G70" i="1"/>
  <c r="G71" i="1"/>
  <c r="G72" i="1"/>
  <c r="G73" i="1"/>
  <c r="G74" i="1"/>
  <c r="G65" i="1"/>
  <c r="G55" i="1"/>
  <c r="G56" i="1"/>
  <c r="G57" i="1"/>
  <c r="G58" i="1"/>
  <c r="G59" i="1"/>
  <c r="G60" i="1"/>
  <c r="G61" i="1"/>
  <c r="G62" i="1"/>
  <c r="G63" i="1"/>
  <c r="G54" i="1"/>
  <c r="G44" i="1"/>
  <c r="G45" i="1"/>
  <c r="G46" i="1"/>
  <c r="G47" i="1"/>
  <c r="G48" i="1"/>
  <c r="G49" i="1"/>
  <c r="G50" i="1"/>
  <c r="G51" i="1"/>
  <c r="G52" i="1"/>
  <c r="G43" i="1"/>
  <c r="G33" i="1"/>
  <c r="G34" i="1"/>
  <c r="G35" i="1"/>
  <c r="G36" i="1"/>
  <c r="G37" i="1"/>
  <c r="G38" i="1"/>
  <c r="G39" i="1"/>
  <c r="G40" i="1"/>
  <c r="G41" i="1"/>
  <c r="G32" i="1"/>
  <c r="G22" i="1"/>
  <c r="G23" i="1"/>
  <c r="G24" i="1"/>
  <c r="G25" i="1"/>
  <c r="G26" i="1"/>
  <c r="G27" i="1"/>
  <c r="G28" i="1"/>
  <c r="G29" i="1"/>
  <c r="G30" i="1"/>
  <c r="G21" i="1"/>
  <c r="D40" i="3"/>
  <c r="D38" i="3"/>
  <c r="D36" i="3"/>
  <c r="D34" i="3"/>
  <c r="D32" i="3"/>
  <c r="D30" i="3"/>
  <c r="D28" i="3"/>
  <c r="D26" i="3"/>
  <c r="D24" i="3"/>
  <c r="D22" i="3"/>
  <c r="D20" i="3"/>
  <c r="D18" i="3"/>
  <c r="D5" i="3"/>
  <c r="G423" i="1"/>
  <c r="G421" i="1"/>
  <c r="G419" i="1"/>
  <c r="G417" i="1"/>
  <c r="G415" i="1"/>
  <c r="G413" i="1"/>
  <c r="G411" i="1"/>
  <c r="G409" i="1"/>
  <c r="G407" i="1"/>
  <c r="G405" i="1"/>
  <c r="G403" i="1"/>
  <c r="G401" i="1"/>
  <c r="G399" i="1"/>
  <c r="G397" i="1"/>
  <c r="G395" i="1"/>
  <c r="G393" i="1"/>
  <c r="G391" i="1"/>
  <c r="G99" i="1" l="1"/>
  <c r="G98" i="1"/>
  <c r="G101" i="1"/>
  <c r="G100" i="1"/>
  <c r="G103" i="1"/>
  <c r="G102" i="1"/>
  <c r="G105" i="1"/>
  <c r="G104" i="1"/>
  <c r="G106" i="1"/>
  <c r="G107" i="1"/>
  <c r="G96" i="1"/>
  <c r="D3" i="3" l="1"/>
  <c r="G18" i="1" l="1"/>
  <c r="G16" i="1"/>
  <c r="G14" i="1"/>
  <c r="G12" i="1"/>
  <c r="G10" i="1"/>
  <c r="G8" i="1"/>
  <c r="G340" i="1" l="1"/>
  <c r="G339" i="1"/>
  <c r="G338" i="1"/>
  <c r="G337" i="1"/>
  <c r="G336" i="1"/>
  <c r="G335" i="1"/>
  <c r="G334" i="1"/>
  <c r="G333" i="1"/>
  <c r="G332" i="1"/>
  <c r="G331" i="1"/>
  <c r="G325" i="1"/>
  <c r="G326" i="1"/>
  <c r="G327" i="1"/>
  <c r="G328" i="1"/>
  <c r="G329" i="1"/>
  <c r="G321" i="1"/>
  <c r="G322" i="1"/>
  <c r="G323" i="1"/>
  <c r="G324" i="1"/>
  <c r="G320" i="1"/>
  <c r="G317" i="1"/>
  <c r="G315" i="1"/>
  <c r="G314" i="1"/>
  <c r="G313" i="1"/>
  <c r="G312" i="1"/>
  <c r="G311" i="1"/>
  <c r="G310" i="1"/>
  <c r="G309" i="1"/>
  <c r="G308" i="1"/>
  <c r="G307" i="1"/>
  <c r="G306" i="1"/>
  <c r="G300" i="1"/>
  <c r="G301" i="1"/>
  <c r="G302" i="1"/>
  <c r="G303" i="1"/>
  <c r="G304" i="1"/>
  <c r="G299" i="1"/>
  <c r="G298" i="1"/>
  <c r="G297" i="1"/>
  <c r="G296" i="1"/>
  <c r="G295" i="1"/>
  <c r="G293" i="1"/>
  <c r="G292" i="1"/>
  <c r="G291" i="1"/>
  <c r="G290" i="1"/>
  <c r="G289" i="1"/>
  <c r="G287" i="1"/>
  <c r="G286" i="1"/>
  <c r="G285" i="1"/>
  <c r="G284" i="1"/>
  <c r="G283" i="1"/>
  <c r="G278" i="1"/>
  <c r="G279" i="1"/>
  <c r="G280" i="1"/>
  <c r="G281" i="1"/>
  <c r="G277" i="1"/>
  <c r="G274" i="1"/>
  <c r="G272" i="1"/>
  <c r="G270" i="1"/>
  <c r="G269" i="1"/>
  <c r="G268" i="1"/>
  <c r="G267" i="1"/>
  <c r="G266" i="1"/>
  <c r="G265" i="1"/>
  <c r="G264" i="1"/>
  <c r="G263" i="1"/>
  <c r="G262" i="1"/>
  <c r="G261" i="1"/>
  <c r="G252" i="1"/>
  <c r="G253" i="1"/>
  <c r="G254" i="1"/>
  <c r="G255" i="1"/>
  <c r="G256" i="1"/>
  <c r="G257" i="1"/>
  <c r="G258" i="1"/>
  <c r="G259" i="1"/>
  <c r="G251" i="1"/>
  <c r="G250" i="1"/>
  <c r="G247" i="1"/>
  <c r="G245" i="1"/>
  <c r="G243" i="1"/>
  <c r="G241" i="1"/>
  <c r="G239" i="1"/>
  <c r="G228" i="1"/>
  <c r="G227" i="1"/>
  <c r="G226" i="1"/>
  <c r="G225" i="1"/>
  <c r="G224" i="1"/>
  <c r="G223" i="1"/>
  <c r="G222" i="1"/>
  <c r="G221" i="1"/>
  <c r="G220" i="1"/>
  <c r="G218" i="1"/>
  <c r="G217" i="1"/>
  <c r="G216" i="1"/>
  <c r="G215" i="1"/>
  <c r="G214" i="1"/>
  <c r="G213" i="1"/>
  <c r="G212" i="1"/>
  <c r="G211" i="1"/>
  <c r="G210" i="1"/>
  <c r="G208" i="1"/>
  <c r="G207" i="1"/>
  <c r="G206" i="1"/>
  <c r="G205" i="1"/>
  <c r="G204" i="1"/>
  <c r="G203" i="1"/>
  <c r="G202" i="1"/>
  <c r="G201" i="1"/>
  <c r="G200" i="1"/>
  <c r="G198" i="1"/>
  <c r="G197" i="1"/>
  <c r="G196" i="1"/>
  <c r="G195" i="1"/>
  <c r="G194" i="1"/>
  <c r="G193" i="1"/>
  <c r="G192" i="1"/>
  <c r="G191" i="1"/>
  <c r="G190" i="1"/>
  <c r="G188" i="1"/>
  <c r="G187" i="1"/>
  <c r="G186" i="1"/>
  <c r="G185" i="1"/>
  <c r="G184" i="1"/>
  <c r="G183" i="1"/>
  <c r="G182" i="1"/>
  <c r="G181" i="1"/>
  <c r="G180" i="1"/>
  <c r="G179" i="1"/>
  <c r="G177" i="1"/>
  <c r="G176" i="1"/>
  <c r="G175" i="1"/>
  <c r="G174" i="1"/>
  <c r="G173" i="1"/>
  <c r="G172" i="1"/>
  <c r="G171" i="1"/>
  <c r="G170" i="1"/>
  <c r="G169" i="1"/>
  <c r="G168" i="1"/>
  <c r="G158" i="1"/>
  <c r="G159" i="1"/>
  <c r="G160" i="1"/>
  <c r="G161" i="1"/>
  <c r="G162" i="1"/>
  <c r="G163" i="1"/>
  <c r="G164" i="1"/>
  <c r="G165" i="1"/>
  <c r="G166" i="1"/>
  <c r="G157" i="1"/>
  <c r="G147" i="1"/>
  <c r="G148" i="1"/>
  <c r="G149" i="1"/>
  <c r="G150" i="1"/>
  <c r="G151" i="1"/>
  <c r="G152" i="1"/>
  <c r="G153" i="1"/>
  <c r="G154" i="1"/>
  <c r="G155" i="1"/>
  <c r="G146" i="1"/>
  <c r="G144" i="1"/>
  <c r="G143" i="1"/>
  <c r="G142" i="1"/>
  <c r="G141" i="1"/>
  <c r="G139" i="1"/>
  <c r="G138" i="1"/>
  <c r="G137" i="1"/>
  <c r="G136" i="1"/>
  <c r="G131" i="1"/>
  <c r="G132" i="1"/>
  <c r="G133" i="1"/>
  <c r="G134" i="1"/>
  <c r="G121" i="1" l="1"/>
  <c r="G122" i="1"/>
  <c r="G123" i="1"/>
  <c r="G124" i="1"/>
  <c r="G125" i="1"/>
  <c r="G126" i="1"/>
  <c r="G127" i="1"/>
  <c r="G128" i="1"/>
  <c r="G129" i="1"/>
  <c r="G120" i="1"/>
  <c r="G110" i="1"/>
  <c r="G111" i="1"/>
  <c r="G112" i="1"/>
  <c r="G113" i="1"/>
  <c r="G114" i="1"/>
  <c r="G115" i="1"/>
  <c r="G116" i="1"/>
  <c r="G117" i="1"/>
  <c r="G118" i="1"/>
  <c r="G109" i="1"/>
  <c r="G88" i="1" l="1"/>
  <c r="G89" i="1"/>
  <c r="G90" i="1"/>
  <c r="G91" i="1"/>
  <c r="G92" i="1"/>
  <c r="G93" i="1"/>
  <c r="G94" i="1"/>
  <c r="G95" i="1"/>
  <c r="G87" i="1"/>
  <c r="G77" i="1"/>
  <c r="G78" i="1"/>
  <c r="G79" i="1"/>
  <c r="G80" i="1"/>
  <c r="G81" i="1"/>
  <c r="G82" i="1"/>
  <c r="G83" i="1"/>
  <c r="G84" i="1"/>
  <c r="G85" i="1"/>
  <c r="G76" i="1"/>
  <c r="G6" i="1" l="1"/>
  <c r="G4" i="1"/>
  <c r="D80" i="4" l="1"/>
  <c r="D76" i="4"/>
  <c r="D74" i="4"/>
  <c r="D72" i="4"/>
  <c r="D70" i="4"/>
  <c r="D68" i="4"/>
  <c r="D66" i="4"/>
  <c r="D64" i="4"/>
  <c r="D62" i="4"/>
  <c r="D60" i="4"/>
  <c r="D58" i="4"/>
  <c r="D56" i="4"/>
  <c r="D54" i="4"/>
  <c r="D52" i="4"/>
  <c r="D50" i="4"/>
  <c r="D48" i="4"/>
  <c r="D46" i="4"/>
  <c r="D44" i="4"/>
  <c r="D42" i="4"/>
  <c r="D40" i="4"/>
  <c r="D38" i="4"/>
  <c r="D37" i="4"/>
  <c r="D36" i="4"/>
  <c r="D35" i="4"/>
  <c r="D33" i="4"/>
  <c r="D31" i="4"/>
  <c r="D29" i="4"/>
  <c r="D27" i="4"/>
  <c r="D25" i="4"/>
  <c r="D23" i="4"/>
  <c r="D21" i="4"/>
  <c r="D19" i="4"/>
  <c r="D17" i="4"/>
  <c r="D15" i="4"/>
  <c r="D13" i="4"/>
  <c r="D10" i="4"/>
  <c r="D8" i="4"/>
  <c r="D6" i="4"/>
  <c r="D4" i="4"/>
  <c r="D2" i="4"/>
  <c r="D15" i="3"/>
  <c r="D13" i="3"/>
  <c r="D11" i="3"/>
  <c r="D9" i="3"/>
  <c r="D7" i="3"/>
  <c r="G236" i="1"/>
  <c r="G234" i="1"/>
  <c r="G232" i="1"/>
  <c r="G230" i="1"/>
  <c r="D42" i="3" l="1"/>
  <c r="D82" i="4"/>
  <c r="C11" i="9" s="1"/>
  <c r="G430" i="1"/>
  <c r="C10" i="9"/>
  <c r="C9" i="9" l="1"/>
</calcChain>
</file>

<file path=xl/sharedStrings.xml><?xml version="1.0" encoding="utf-8"?>
<sst xmlns="http://schemas.openxmlformats.org/spreadsheetml/2006/main" count="887" uniqueCount="339">
  <si>
    <t>Bodová hodnota</t>
  </si>
  <si>
    <t>Počet bodov</t>
  </si>
  <si>
    <t>Počet jednotiek</t>
  </si>
  <si>
    <t>Počet bodov spolu za vedeckú a publikačnú činnosť</t>
  </si>
  <si>
    <t>Školiteľ dizertačnej práce v jazyku slovenskom v roku jej obhájenia</t>
  </si>
  <si>
    <t>Školiteľ dizertačnej práce v jazyku anglickom v roku jej obhájenia</t>
  </si>
  <si>
    <t>Oponent bakalárskej práce</t>
  </si>
  <si>
    <t>Člen komisie pre vykonanie dizertačnej skúšky</t>
  </si>
  <si>
    <t>2 body za študenta</t>
  </si>
  <si>
    <t>Člen komisie pre obhajobu dizertačnej práce</t>
  </si>
  <si>
    <t>3 body za študenta</t>
  </si>
  <si>
    <t>Počet bodov spolu za pedagogickú činnosť</t>
  </si>
  <si>
    <t>Recenzia knihy v zahraničí</t>
  </si>
  <si>
    <t>Recenzia knihy doma</t>
  </si>
  <si>
    <t>Recenzia zborníka v zahraničí</t>
  </si>
  <si>
    <t>Recenzia zborníka doma</t>
  </si>
  <si>
    <t>Oponentský posudok na zhodnotenie vedecko-pedagogickej činnosti habilitanta</t>
  </si>
  <si>
    <t>Oponentský posudok – práce k DrSc.</t>
  </si>
  <si>
    <t>Lektorský posudok článku kategórie A</t>
  </si>
  <si>
    <t>Lektorský posudok článku kategórie B</t>
  </si>
  <si>
    <t>Predseda habilitačnej/inauguračnej komisie</t>
  </si>
  <si>
    <t>Člen habilitačnej/inauguračnej komisie</t>
  </si>
  <si>
    <t xml:space="preserve">Členstvo v medzinárodných výboroch, komisiách, radách a porotách </t>
  </si>
  <si>
    <t>Členstvo v celoštátnych výboroch, komisiách, radách, porotách a iných vedeckých orgánoch</t>
  </si>
  <si>
    <t>Vedúci organizačného výboru – kongresu/sympózia</t>
  </si>
  <si>
    <t>Vedúci organizačného výboru – konferencie</t>
  </si>
  <si>
    <t>Člen organizačného výboru – konferencie</t>
  </si>
  <si>
    <t>Členstvo v redakčnej rade zahraničného časopisu</t>
  </si>
  <si>
    <t>Členstvo v redakčnej rade domáceho časopisu</t>
  </si>
  <si>
    <t xml:space="preserve">Predseda komisie UVLF </t>
  </si>
  <si>
    <t>Počet bodov spolu za ostatnú činnosť</t>
  </si>
  <si>
    <t>Kritéria</t>
  </si>
  <si>
    <t>* zoznam renomovaných zahraničných vydavateľstiev je uvedený v prílohe</t>
  </si>
  <si>
    <t>Uveďte publikácie</t>
  </si>
  <si>
    <t>Uveďte publikáciu</t>
  </si>
  <si>
    <t>I. Vedecká a publikačná činnosť</t>
  </si>
  <si>
    <t>Uveďte projekty</t>
  </si>
  <si>
    <t>II. Pedagogická činnosť</t>
  </si>
  <si>
    <t>Uveďte študijný program</t>
  </si>
  <si>
    <t>Uveďte meno a priezvisko študenta, študijný program, ročník a tému bakalárskej práce</t>
  </si>
  <si>
    <t>Uveďte meno a priezvisko študenta, študijný program a tému dizertačnej práce</t>
  </si>
  <si>
    <t>III. Ostatná činnosť</t>
  </si>
  <si>
    <t>Uveďte názov zborníka a jeho vydavateľa</t>
  </si>
  <si>
    <t>Oponentský posudok – dizertačnej práce</t>
  </si>
  <si>
    <t>Uveďte meno a priezvisko habilitanta a univerzitu (fakultu)</t>
  </si>
  <si>
    <t>Uveďte meno a priezvisko doktoranda a tému dizeračnej práce</t>
  </si>
  <si>
    <t>Uveďte meno a priezvisko doktoranda a tému projektu dizertačnej práce</t>
  </si>
  <si>
    <t>Uveďte meno a priezvisko a názov práce</t>
  </si>
  <si>
    <t>Oponentský posudok učebných textov (skrípt)</t>
  </si>
  <si>
    <t>Získanie prof. (v roku udelenia)</t>
  </si>
  <si>
    <t>Získanie doc. (v roku udelenia)</t>
  </si>
  <si>
    <t>Získanie DrSc. (v roku udelenia)</t>
  </si>
  <si>
    <t>Získanie PhD. (v roku udelenia)</t>
  </si>
  <si>
    <t>Uveďte časopis a názov článku</t>
  </si>
  <si>
    <t>Uveďte meno a priezvisko habilitanta / inauguranta, univerzita (fakulta)</t>
  </si>
  <si>
    <t>Uveďte názov</t>
  </si>
  <si>
    <t>Uveďte názov kongresu / sympózia, dátum a miesto konania</t>
  </si>
  <si>
    <t>Uveďte názov konferencie, dátum a miesto konania</t>
  </si>
  <si>
    <t>Uveďte názov seminára, dátum a miesto konania</t>
  </si>
  <si>
    <t>Člen organizačného výboru – kongresu/sympózia</t>
  </si>
  <si>
    <t>Uveďte názov časopisu</t>
  </si>
  <si>
    <t>Uveďte názov komisie</t>
  </si>
  <si>
    <t>Meno a priezvisko, tituly:</t>
  </si>
  <si>
    <t>Čestné prehlásenie</t>
  </si>
  <si>
    <t>AGJ</t>
  </si>
  <si>
    <t>BCB</t>
  </si>
  <si>
    <t>BEF</t>
  </si>
  <si>
    <t>Oponentský posudok – projektu dizertačnej práce</t>
  </si>
  <si>
    <t>Vedúci organizačného výboru – seminára</t>
  </si>
  <si>
    <t>Člen organizačného výboru – seminára</t>
  </si>
  <si>
    <t>V Košiciach dňa:</t>
  </si>
  <si>
    <t>BCI</t>
  </si>
  <si>
    <t>ADC
ADD
ADM
ADN</t>
  </si>
  <si>
    <t>AEM
AEG
AEN
AEH</t>
  </si>
  <si>
    <t>Uveďte patenty</t>
  </si>
  <si>
    <t>ADE</t>
  </si>
  <si>
    <t>ADF</t>
  </si>
  <si>
    <t>AEC</t>
  </si>
  <si>
    <t>AED</t>
  </si>
  <si>
    <t>AFA</t>
  </si>
  <si>
    <t>Publikované pozvané príspevky na zahraničných vedeckých konferenciách</t>
  </si>
  <si>
    <t>AFB</t>
  </si>
  <si>
    <t>Publikované pozvané príspevky na domácich vedeckých konferenciách</t>
  </si>
  <si>
    <t>AFC</t>
  </si>
  <si>
    <t>Publikované príspevky na zahraničných vedeckých konferenciách</t>
  </si>
  <si>
    <t>AFD</t>
  </si>
  <si>
    <t>Publikované príspevky na domácich vedeckých konferenciách</t>
  </si>
  <si>
    <t>AFE</t>
  </si>
  <si>
    <t>AFH</t>
  </si>
  <si>
    <t>Abstrakty pozvaných príspevkov zo zahraničných vedeckých konferencií</t>
  </si>
  <si>
    <t>Abstrakty pozvaných príspevkov z domácich vedeckých konferencií</t>
  </si>
  <si>
    <t>Abstrakty príspevkov z domácich vedeckých konferencií</t>
  </si>
  <si>
    <t>Patent zahraničný - Patentové prihlášky, prihlášky úžitkových vzorov, prihlášky dizajnov, prihlášky ochranných známok, žiadosti o udelenie dodatkových ochranných osvedčení, prihlášky topografií polovodičových výrobkov, prihlášky označení pôvodu výrobkov, prihlášky zemepisných označení výrobkov, prihlášky na udelenie šľachtiteľských osvedčení</t>
  </si>
  <si>
    <t>Patent domáci - Patentové prihlášky, prihlášky úžitkových vzorov, prihlášky dizajnov, prihlášky ochranných známok, žiadosti o udelenie dodatkových ochranných osvedčení, prihlášky topografií polovodičových výrobkov, prihlášky označení pôvodu výrobkov, prihlášky zemepisných označení výrobkov, prihlášky na udelenie šľachtiteľských osvedčení</t>
  </si>
  <si>
    <t>Počet patentov</t>
  </si>
  <si>
    <t>BAA
BBA</t>
  </si>
  <si>
    <t>Odborné knižné publikácie vydané v zahraničných vydavateľstvách
Kapitoly v odborných knižných publikáciách vydaných v zahraničných vydavateľstvách</t>
  </si>
  <si>
    <t>BAB
BBB</t>
  </si>
  <si>
    <t>BDE</t>
  </si>
  <si>
    <t>BDF</t>
  </si>
  <si>
    <t>BDB</t>
  </si>
  <si>
    <t>Odborné knižné publikácie vydané v domácich vydavateľstvách
Kapitoly v odborných knižných publikáciách vydaných v domácich vydavateľstvách</t>
  </si>
  <si>
    <t>Učebnice pre stredné a základné školy</t>
  </si>
  <si>
    <t>Skriptá a učebné texty (v slovenskom jazyku)</t>
  </si>
  <si>
    <t>Skriptá a učebné texty (v cudzom jazyku)</t>
  </si>
  <si>
    <t>Odborné práce v ostatných zahraničných časopisoch</t>
  </si>
  <si>
    <t>Odborné práce v ostatných domácich časopisoch</t>
  </si>
  <si>
    <t>Heslá v odborných terminologických slovníkoch a encyklopédiách vydaných v zahraničných vydavateľstvách</t>
  </si>
  <si>
    <t>Heslá v odborných terminologických slovníkoch a encyklopédiách vydaných v domácich vydavateľstvách</t>
  </si>
  <si>
    <t>BDC
BDD
BDM
BDN</t>
  </si>
  <si>
    <t>BEE</t>
  </si>
  <si>
    <t>EAJ</t>
  </si>
  <si>
    <t>Odborné preklady publikácií</t>
  </si>
  <si>
    <t>FAI</t>
  </si>
  <si>
    <t>GII</t>
  </si>
  <si>
    <t>Redakčné a zostavovateľské práce knižného charakteru (bibliografie, encyklopédie, katalógy, slovníky, zborníky...)</t>
  </si>
  <si>
    <t>Citácie SCI</t>
  </si>
  <si>
    <t>10 / ks</t>
  </si>
  <si>
    <t>Citácie zahraničné mimo SCI</t>
  </si>
  <si>
    <t>2 / ks</t>
  </si>
  <si>
    <t>Citácie nie SCI domáce</t>
  </si>
  <si>
    <t>1 / ks</t>
  </si>
  <si>
    <t>Počet projektov</t>
  </si>
  <si>
    <t>Počet citácií</t>
  </si>
  <si>
    <t>Vedúci riešiteľského kolektívu projektu APVV</t>
  </si>
  <si>
    <t>Vedúci riešiteľského kolektívu projektu VEGA, KEGA</t>
  </si>
  <si>
    <t>Člen riešiteľského kolektívu projektu APVV</t>
  </si>
  <si>
    <t>Člen riešiteľského kolektívu projektu VEGA, KEGA</t>
  </si>
  <si>
    <t>Počet prác</t>
  </si>
  <si>
    <t>Uveďte prácu a citácie</t>
  </si>
  <si>
    <t>Uveďte meno a priezvisko študenta, študijný program, ročník a tému diplomovej práce</t>
  </si>
  <si>
    <t>Oponent diplomovej práce</t>
  </si>
  <si>
    <t>AFG</t>
  </si>
  <si>
    <t>Uveďte publikáciu a citácie</t>
  </si>
  <si>
    <t>Uveďte autorský kolektív a názov knihy</t>
  </si>
  <si>
    <t>Abstrakty príspevkov zo zahraničných vedeckých konferencií</t>
  </si>
  <si>
    <t>BDA</t>
  </si>
  <si>
    <t>Vedecké práce v zahraničných recenzovaných vedeckých zborníkoch, monografiách (nekonferenčných)</t>
  </si>
  <si>
    <t>Vedecké práce v domácich recenzovaných vedeckých zborníkoch, monografiách (nekonferenčných)</t>
  </si>
  <si>
    <t>Rôzne publikácie a dokumenty, ktoré nemožno zaradiť do žiadnej z predchádzajúcich kategórií, napr. BFA - abstrakty odborných prác zo zahraničných podujatí (konferencie...), BFB - abstrakty odborných prác z domácich podujatí (konferencie...)</t>
  </si>
  <si>
    <t>Odborné práce v zahraničných zborníkoch (konferenčných aj nekonferenčných) a nerecenzované</t>
  </si>
  <si>
    <t>Odborné práce v domácich zborníkoch (konferenčných aj nekonferenčných) a nerecenzované</t>
  </si>
  <si>
    <t xml:space="preserve">*Za nový e-learningový materiál pre účely bodového hodnotenia tvorivých pracovníkov UVLF v Košiciach sa považujú materiály v elektronickej forme nachádzajúce sa v platforme MOODLE, ktoré umožňujú študentom UVLF dištančnú výučbu, vrátane spätnej väzby. Materiály poskytnuté študentom na iných platformách sa do bodového hodnotenia tvorivých činností nezarátajú.
</t>
  </si>
  <si>
    <t>Nový e-learningový materiál pre predmet*</t>
  </si>
  <si>
    <t>Inovácia e-learningového materiálu pre predmet**</t>
  </si>
  <si>
    <t>1 bod = 1%</t>
  </si>
  <si>
    <t>**Za inováciu sa považuje opakované vykázanie predmetu, ktorý bol obsahovo aktualizovaný</t>
  </si>
  <si>
    <t>0,2 bodu = 1%</t>
  </si>
  <si>
    <t>Start-up, Spin-off (konateľ)</t>
  </si>
  <si>
    <t>Uveďte názov start-upu, spin-offu ...</t>
  </si>
  <si>
    <t>Start-up, Spin-off (spolupracovník)</t>
  </si>
  <si>
    <t>---</t>
  </si>
  <si>
    <t>Uveďte predmety</t>
  </si>
  <si>
    <t>Študijný poradca</t>
  </si>
  <si>
    <t>Počet AH</t>
  </si>
  <si>
    <t>20 / AH</t>
  </si>
  <si>
    <t>10 / AH</t>
  </si>
  <si>
    <t>8 / AH</t>
  </si>
  <si>
    <t>4 / AH</t>
  </si>
  <si>
    <t>Oponentský posudok – habilitačnej práce</t>
  </si>
  <si>
    <t>Uveďte meno a priezvisko habilitanta a tému habilitačnej práce</t>
  </si>
  <si>
    <t>Oponentský posudok grantového projektu (KEGA, VEGA)</t>
  </si>
  <si>
    <t>Uveďte registračné číslo a názov projektu</t>
  </si>
  <si>
    <t>Oponentský posudok zahraničného grantového projektu a projektu zo štrukturálnych fondov EÚ</t>
  </si>
  <si>
    <t>Lektorský posudok článku kategórie A+</t>
  </si>
  <si>
    <t>Lektorský posudok článku kategórie A-</t>
  </si>
  <si>
    <t>5 / AH</t>
  </si>
  <si>
    <t>Predseda Akreditačnej komisie UVLF</t>
  </si>
  <si>
    <t>Člen Akreditačnej komisie UVLF</t>
  </si>
  <si>
    <t>Predseda komisie pre vytváranie, úpravu a periodické hodnotenie študijného programu</t>
  </si>
  <si>
    <t>Člen komisie pre vytváranie, úpravu a periodické hodnotenie študijného programu</t>
  </si>
  <si>
    <t>Predseda ad-hoc komisie</t>
  </si>
  <si>
    <t>Predseda komisie pre výberové konanie</t>
  </si>
  <si>
    <t>Člen komisie pre výberové konanie</t>
  </si>
  <si>
    <t>Uveďte autora / autorov, názov učebného textu,vydavateľa a rok vydania</t>
  </si>
  <si>
    <t>Podiel (%)</t>
  </si>
  <si>
    <t xml:space="preserve">AAA
</t>
  </si>
  <si>
    <t>ABC</t>
  </si>
  <si>
    <t>Kapitoly vo vedeckých monografiách vydané v zahraničných vydavateľstvách-recenzovaných (zoznam vydavateľstiev)*</t>
  </si>
  <si>
    <t>AAB</t>
  </si>
  <si>
    <t xml:space="preserve">Vedecké monografie vydané v domácich vydavateľstvách </t>
  </si>
  <si>
    <t xml:space="preserve">ACA
</t>
  </si>
  <si>
    <t>ACC</t>
  </si>
  <si>
    <t>Vysokoškolské učebnice vydané v zahraničných vydavateľstvách a atlasy</t>
  </si>
  <si>
    <t>Kapitoly vo vysokoškolských učebniciach vydané v zahraničných vydavateľstvách a atlasy</t>
  </si>
  <si>
    <t>ACB</t>
  </si>
  <si>
    <t>Vysokoškolské učebnice vydané v domácich vydavateľstvách  a atlasy</t>
  </si>
  <si>
    <t>Kapitoly vo vysokoškolských učebniciach vydané v domácich vydavateľstvách  a atlasy</t>
  </si>
  <si>
    <t>ACD</t>
  </si>
  <si>
    <t xml:space="preserve">Kapitoly vo vedeckých monografiách vydané v domácich vydavateľstvách </t>
  </si>
  <si>
    <t xml:space="preserve">Vedecké monografie v zahraničných renomovaných vydavateľstvách - recenzovaných (zoznam vydavateľstiev)*
</t>
  </si>
  <si>
    <t>Pôvodná kategória</t>
  </si>
  <si>
    <t>Nová kategória</t>
  </si>
  <si>
    <t>V2</t>
  </si>
  <si>
    <t>P1</t>
  </si>
  <si>
    <t>V3</t>
  </si>
  <si>
    <t>V2/V3</t>
  </si>
  <si>
    <t>V2/O2</t>
  </si>
  <si>
    <t>D1</t>
  </si>
  <si>
    <t>O1</t>
  </si>
  <si>
    <t>O3</t>
  </si>
  <si>
    <t>V1</t>
  </si>
  <si>
    <t>I3</t>
  </si>
  <si>
    <t>ABD</t>
  </si>
  <si>
    <t>P2</t>
  </si>
  <si>
    <t>O2</t>
  </si>
  <si>
    <t>Dátum sebahodnotenia</t>
  </si>
  <si>
    <t>Hodnotené obdobie</t>
  </si>
  <si>
    <t>Základné údaje</t>
  </si>
  <si>
    <t>Priezvisko</t>
  </si>
  <si>
    <t>Meno</t>
  </si>
  <si>
    <t>Tituly</t>
  </si>
  <si>
    <t>Rok narodenia</t>
  </si>
  <si>
    <t>Pracovisko</t>
  </si>
  <si>
    <t>Funkčné miesto</t>
  </si>
  <si>
    <t>Študijný odbor</t>
  </si>
  <si>
    <t>e-mailová adresa</t>
  </si>
  <si>
    <t xml:space="preserve">Konkrétne podmienky na obsadzovanie funkčných miest </t>
  </si>
  <si>
    <t>docent</t>
  </si>
  <si>
    <t>odborný asistent</t>
  </si>
  <si>
    <t>asistent</t>
  </si>
  <si>
    <t>výskumný pracovník</t>
  </si>
  <si>
    <t>profesor</t>
  </si>
  <si>
    <t>Počet školených doktorandov</t>
  </si>
  <si>
    <t>Výstupy tvorivej činnosti</t>
  </si>
  <si>
    <t>Počet záverečných prác</t>
  </si>
  <si>
    <t>Participácia na projektoch</t>
  </si>
  <si>
    <t>Kritérium</t>
  </si>
  <si>
    <t>Vyhodnotenie</t>
  </si>
  <si>
    <t>Meno a priezvisko</t>
  </si>
  <si>
    <t>Podpis</t>
  </si>
  <si>
    <t>Dátum</t>
  </si>
  <si>
    <t>Návrh opatrení na zlepšenie plnenia požiadaviek na obsadenie funkčného miesta</t>
  </si>
  <si>
    <t>Opatrenia:</t>
  </si>
  <si>
    <t>Podpis hodnoteného</t>
  </si>
  <si>
    <t>Podpis vedúceho</t>
  </si>
  <si>
    <t>Podpis rektora</t>
  </si>
  <si>
    <t>Dôvod nesúhlasu rektora:</t>
  </si>
  <si>
    <t>*Nehodiace sa škrtnite</t>
  </si>
  <si>
    <t>Odbor HK alebo IK</t>
  </si>
  <si>
    <t>Profilový predmet v 3. stupni</t>
  </si>
  <si>
    <t>Profilový predmet v 2. stupni</t>
  </si>
  <si>
    <t>Profilový predmet v 1. stupni</t>
  </si>
  <si>
    <t>10 prác, z toho 4 z ostatných 6 rokov</t>
  </si>
  <si>
    <t>5 prác, z toho 2 z ostatných 6 rokov</t>
  </si>
  <si>
    <t>Výučba v 2. stupni</t>
  </si>
  <si>
    <t>Výučba v 1. stupni</t>
  </si>
  <si>
    <t>Osoba nesúca zodpovednosť za  profilový predmet (okrem osoby nesúcej hlavnú zodpovednosť za uskutočnovanie, rozvoj a zabezpečenie kvality študijného programu)</t>
  </si>
  <si>
    <t>Nárast citácií WoS a Scopus</t>
  </si>
  <si>
    <t xml:space="preserve">Uveďte názov komisie </t>
  </si>
  <si>
    <t>Uveďte členstvo</t>
  </si>
  <si>
    <t>3. stupeň štúdia</t>
  </si>
  <si>
    <t>Školiteľ - konzultant dizertačnej práce v jazyku slovenskom v roku jej obhájenia</t>
  </si>
  <si>
    <t>Školiteľ - konzultant dizertačnej práce v jazyku anglickom v roku jej obhájenia</t>
  </si>
  <si>
    <t>1., 2., 1.+2. stupeň štúdia</t>
  </si>
  <si>
    <t>Garant predmetu (okrem profilového)</t>
  </si>
  <si>
    <t>31.12. predchádzajúceho kalendárneho roka</t>
  </si>
  <si>
    <t>Výučba v hodinách</t>
  </si>
  <si>
    <r>
      <rPr>
        <i/>
        <sz val="10"/>
        <color theme="1"/>
        <rFont val="Times New Roman"/>
        <family val="1"/>
        <charset val="238"/>
      </rPr>
      <t>Stanovisko rektora:</t>
    </r>
    <r>
      <rPr>
        <sz val="10"/>
        <color theme="1"/>
        <rFont val="Times New Roman"/>
        <family val="1"/>
        <charset val="238"/>
      </rPr>
      <t xml:space="preserve">
- súhlasím so sebahodnotením a vyjadrením vedúceho pracoviska bez pripomienok*
- súhlasím so sebahodnotením a vyjadrením vedúceho pracoviska s pripomienkami*
- nesúhlasím so sebahodnotením a/alebo vyjadrením vedúceho pracoviska*
</t>
    </r>
  </si>
  <si>
    <t>Sebahodnotenie VŠ učiteľov na funkčnom mieste profesora, docenta, odborného asistenta, asistenta a výskumného pracovníka</t>
  </si>
  <si>
    <r>
      <rPr>
        <i/>
        <sz val="10"/>
        <color theme="1"/>
        <rFont val="Times New Roman"/>
        <family val="1"/>
        <charset val="238"/>
      </rPr>
      <t>Vyjadrenie vedúceho pracoviska:</t>
    </r>
    <r>
      <rPr>
        <sz val="10"/>
        <color theme="1"/>
        <rFont val="Times New Roman"/>
        <family val="1"/>
        <charset val="238"/>
      </rPr>
      <t xml:space="preserve">
Hodnoty kritérií hodnoteného
- sú v zhode* s požiadavkami pre aktuálne obsadené funkčné miesto;
- prekračujú* požiadavky na aktuálne obsadené funkčné miesto. odporúčam podať žiadosť o začatie HK/IK;
- nie sú v zhode* s požiadavkami pre aktuálne obsadené funkčné miesto. Odporúčania na zlepšenie formulované po osobnom pohovore sú uvedené nižšie
</t>
    </r>
  </si>
  <si>
    <r>
      <rPr>
        <i/>
        <sz val="10"/>
        <color theme="1"/>
        <rFont val="Times New Roman"/>
        <family val="1"/>
        <charset val="238"/>
      </rPr>
      <t xml:space="preserve">Sebahodnotenie: </t>
    </r>
    <r>
      <rPr>
        <sz val="10"/>
        <color theme="1"/>
        <rFont val="Times New Roman"/>
        <family val="1"/>
        <charset val="238"/>
      </rPr>
      <t xml:space="preserve">
v hodnotenom období spĺňam požiadavky na obsadenie funkčného miesta profesora*/docenta*/odborného asistenta*/asistenta*/výskumného pracovníka*</t>
    </r>
  </si>
  <si>
    <t>Vedúci riešiteľského kolektívu nevýskumného domáceho projektu</t>
  </si>
  <si>
    <t>Vedúci riešiteľského kolektívu nevýskumného zahraničného projektu</t>
  </si>
  <si>
    <t>Člen riešiteľského kolektívu nevýskumného zahraničného projektu</t>
  </si>
  <si>
    <t>Člen riešiteľského kolektívu nevýskumného domáceho projektu</t>
  </si>
  <si>
    <t>Vedúci riešiteľského kolektívu výskumného projektu financovaného mimo verejnej správy, mimo grantových schém (napr. domáce a zahraničné súkromné subjekty)</t>
  </si>
  <si>
    <t>Vedúci riešiteľského kolektívu výskumného projektu financovaného z verejnej správy, mimo grantových schém</t>
  </si>
  <si>
    <t>Člen riešiteľského kolektívu výskumného projektu financovaného z verejnej správy, mimo grantových schém</t>
  </si>
  <si>
    <t>Celkový počet citácií v období od roku 2020 na najcitovanejšie práce zamestnanca podľa WOS, Scopus alebo iných relevantných databáz  (30 a viac citácií)</t>
  </si>
  <si>
    <t>Celkový počet citácií v období od roku 2020 na najcitovanejšie práce zamestnanca podľa WOS, Scopus alebo iných relevantných databáz  (15-29 citácií)</t>
  </si>
  <si>
    <t>Finálne vyjadrenie rektora:</t>
  </si>
  <si>
    <t>Plnenie</t>
  </si>
  <si>
    <t>Člen vedeckej rady, akademického senátu UVLF</t>
  </si>
  <si>
    <t>Školiteľ dizertačnej práce v jazyku slovenskom mimo roku jej obhájenia</t>
  </si>
  <si>
    <t>Školiteľ dizertačnej práce v jazyku anglickom mimo roku jej obhájenia</t>
  </si>
  <si>
    <t>Školiteľ - konzultant dizertačnej práce v jazyku slovenskom mimo roku jej obhájenia</t>
  </si>
  <si>
    <t>Školiteľ - konzultant dizertačnej práce v jazyku anglickom mimo roku jej obhájenia</t>
  </si>
  <si>
    <t>Vedecké práce zaradené v Q1</t>
  </si>
  <si>
    <t>Vedecké práce zaradené v Q3</t>
  </si>
  <si>
    <t>prebiehajúce/ukončené</t>
  </si>
  <si>
    <t>Vedecké práce v ostatných domácich časopisoch</t>
  </si>
  <si>
    <t>Vedecké práce v ostatných zahraničných časopisoch a Q4 bez IF</t>
  </si>
  <si>
    <t>Odborné práce v zahraničných karentovaných časopisoch zaradené v Q1 a Q2
Odborné práce v domácich karentovaných časopisoch zaradené v Q1 a Q2
Odborné práce v zahraničných časopisoch registrovaných v databázach Web of Science alebo SCOPUS zaradené v Q1 a Q2 
Odborné práce v domácich časopisoch registrovaných v databázach Web of Science alebo SCOPUS zaradené v Q1 a Q2</t>
  </si>
  <si>
    <t>Odborné práce v zahraničných karentovaných časopisoch zaradené v Q3
Odborné práce v domácich karentovaných časopisoch zaradené v Q3
Odborné práce v zahraničných časopisoch registrovaných v databázach Web of Science alebo SCOPUS zaradené v Q3
Odborné práce v domácich časopisoch registrovaných v databázach Web of Science alebo SCOPUS zaradené v Q3</t>
  </si>
  <si>
    <t>Odborné práce v zahraničných karentovaných časopisoch zaradené v Q4
Odborné práce v domácich karentovaných časopisoch zaradené v Q4
Odborné práce v zahraničných časopisoch registrovaných v databázach Web of Science alebo SCOPUS zaradené v Q4
Odborné práce v domácich časopisoch registrovaných v databázach Web of Science alebo SCOPUS zaradené v Q4</t>
  </si>
  <si>
    <t>Vedúci riešiteľského kolektívu projektu financovaného zo zahraničných výskumných schém (napr. Horizont Európa)</t>
  </si>
  <si>
    <t>Vedúci riešiteľského kolektívu výskumného projektu financovaného zo Štrukturálnych fondov EÚ alebo Plánu obnovy a odolnosti SR</t>
  </si>
  <si>
    <t>Člen riešiteľského kolektívu výskumného projektu financovaného zo Štrukturálnych fondov EÚ alebo Plánu obnovy a odolnosti SR</t>
  </si>
  <si>
    <r>
      <t>Garant predmetu</t>
    </r>
    <r>
      <rPr>
        <sz val="10"/>
        <rFont val="Times New Roman"/>
        <family val="1"/>
        <charset val="238"/>
      </rPr>
      <t xml:space="preserve"> (okrem profilového)/praxe/stáže </t>
    </r>
  </si>
  <si>
    <t>Uveďte študijný program, ročník, predmety</t>
  </si>
  <si>
    <t>Uveďte meno a priezvisko študenta a študijný program  (v prípade komisie mimo UVLF doložte vymenúvacím dekrétom)</t>
  </si>
  <si>
    <t>Člen komisie UVLF</t>
  </si>
  <si>
    <t>Člen riešiteľského kolektívu projektu financovaného zo zahraničných výskumných schém (napr. Horizont Európa)</t>
  </si>
  <si>
    <r>
      <t xml:space="preserve">Vedecké práce vo </t>
    </r>
    <r>
      <rPr>
        <b/>
        <sz val="10"/>
        <rFont val="Times New Roman"/>
        <family val="1"/>
        <charset val="238"/>
      </rPr>
      <t>Folia pharmaceutica Cassoviensia</t>
    </r>
  </si>
  <si>
    <t>Vedecké práce zaradené v Q4</t>
  </si>
  <si>
    <r>
      <t xml:space="preserve">Vedecké práce vo </t>
    </r>
    <r>
      <rPr>
        <b/>
        <sz val="10"/>
        <rFont val="Times New Roman"/>
        <family val="1"/>
        <charset val="238"/>
      </rPr>
      <t>Folia veterinaria</t>
    </r>
    <r>
      <rPr>
        <sz val="10"/>
        <rFont val="Times New Roman"/>
        <family val="1"/>
        <charset val="238"/>
      </rPr>
      <t xml:space="preserve"> (bez IF)</t>
    </r>
  </si>
  <si>
    <t>Vedúci riešiteľského kolektívu projektu financovaného zo zahraničných výskumných schém (napr. Horizont Európa) - za podaný projekt</t>
  </si>
  <si>
    <t>Člen riešiteľského kolektívu výskumného projektu financovaného mimo verejnej správy, mimo grantových schém (napr. domáce a zahraničné súkromné subjekty)</t>
  </si>
  <si>
    <t>FORMULÁR  BODOVÉHO  HODNOTENIA</t>
  </si>
  <si>
    <t>Katedra/klinika:</t>
  </si>
  <si>
    <t>Pracovné zariadenie:</t>
  </si>
  <si>
    <t>Počet bodov spolu za vedeckú a publikačnú činnosť</t>
  </si>
  <si>
    <t>Počet bodov spolu za pedagogickúú činnosť</t>
  </si>
  <si>
    <t>Počet bodov *</t>
  </si>
  <si>
    <t>* hodnoty sa automaticky vyplnia podľa hárkov I., II. a III.</t>
  </si>
  <si>
    <t>Podpis vedúceho katedry/prednostu kliniky: ______________________________________</t>
  </si>
  <si>
    <t>Podpis tvorivého pracovníka: _________________________________________________</t>
  </si>
  <si>
    <t>Vedecké práce zaradené v Q2</t>
  </si>
  <si>
    <t>Abstrakty vedeckých prác v zahraničných časopisoch registrovaných v databázach Web of Science alebo SCOPUS zaradené v Q1 a Q2
Abstrakty vedeckých prác v zahraničných karentovaných časopisoch zaradené v Q1 a Q2
Abstrakty vedeckých prác v domácich časopisoch registrovaných v databázach Web of Science alebo SCOPUS zaradené v Q1 a Q2
Abstrakty vedeckých prác v domácich karentovaných časopisoch zaradené v Q1 a Q2"</t>
  </si>
  <si>
    <t>Abstrakty vedeckých prác v zahraničných časopisoch registrovaných v databázach Web of Science alebo SCOPUS zaradené v Q3
Abstrakty vedeckých prác v zahraničných karentovaných časopisoch zaradené v Q3
Abstrakty vedeckých prác v domácich časopisoch registrovaných v databázach Web of Science alebo SCOPUS zaradené v Q3
Abstrakty vedeckých v domácich karentovaných časopisoch zaradené v Q3"</t>
  </si>
  <si>
    <t>Abstrakty vedeckých prác v zahraničných časopisoch registrovaných v databázach Web of Science alebo SCOPUS zaradené v Q4
Abstrakty vedeckých v zahraničných karentovaných časopisoch zaradené v Q4
Abstrakty vedeckých prác v domácich časopisoch registrovaných v databázach Web of Science alebo SCOPUS zaradené v Q4
Abstrakty vedeckých v domácich karentovaných časopisoch zaradené v Q4"</t>
  </si>
  <si>
    <t>Svojimi vlastnoručnými podpismi prehlasujeme, že v jednotlivých častiach a položkách Formuláru bodového hodnotenia tvorivých pracovníkov UVLF v Košiciach za rok 2025 sú uvedené pravdivé a presné údaje, a že pri sumarizácii bodového hodnotenia tvorivých pracovníkov boli dodržané ustanovenia vnútorného predpisu Etický kódex vedeckého pracovníka UVLF v Košiciach. V prípade zistenia nepravdivosti akéhokoľvek údaju sme si vedomí právnych následkov nášho konania.</t>
  </si>
  <si>
    <t>IF</t>
  </si>
  <si>
    <t>Body za e-learning budú pridelené predsedom e-learningovej komisie</t>
  </si>
  <si>
    <t>za posledných 5 ukončených akademických rokov okrem výučby v hodinách</t>
  </si>
  <si>
    <t>Detaily publikácie</t>
  </si>
  <si>
    <t>bodová hodnota publikácie</t>
  </si>
  <si>
    <t>Výsledná číselná hodnota výstupov tvorivej činnosti (5 výstupov,
z toho aspoň 2 výstupy sú z obdobia ostatných 6 rokov) osoby zodpovednej za študijný program</t>
  </si>
  <si>
    <t>Vysvetlivky:</t>
  </si>
  <si>
    <t>Znakové hodnotenie publikácie:</t>
  </si>
  <si>
    <t>A+</t>
  </si>
  <si>
    <t>A</t>
  </si>
  <si>
    <t>A-</t>
  </si>
  <si>
    <t>B</t>
  </si>
  <si>
    <t>C</t>
  </si>
  <si>
    <t>Bodová hodnota publikácie:</t>
  </si>
  <si>
    <t>Úrovne kvality výstupov publikačnej činnosti podľa Metodiky na vyhodnocovanie štandardov SAAVŠ
kvality označených písmenam</t>
  </si>
  <si>
    <r>
      <rPr>
        <b/>
        <sz val="12"/>
        <color theme="1"/>
        <rFont val="Times New Roman"/>
        <family val="1"/>
        <charset val="238"/>
      </rPr>
      <t>A+</t>
    </r>
    <r>
      <rPr>
        <sz val="12"/>
        <color theme="1"/>
        <rFont val="Times New Roman"/>
        <family val="1"/>
        <charset val="238"/>
      </rPr>
      <t xml:space="preserve"> špičková medzinárodná úroveň z hľadiska originality, rigoróznosti a dosahu vplyvu výstupu
tvorivej činnosti – výstup prináša novú agendu v rámci príslušnej tvorivej činnosti alebo má
zásadný prínos pre rozvoj príslušnej tvorivej činnosti v globálnom kontexte</t>
    </r>
  </si>
  <si>
    <r>
      <rPr>
        <b/>
        <sz val="12"/>
        <color theme="1"/>
        <rFont val="Times New Roman"/>
        <family val="1"/>
        <charset val="238"/>
      </rPr>
      <t>A</t>
    </r>
    <r>
      <rPr>
        <sz val="12"/>
        <color theme="1"/>
        <rFont val="Times New Roman"/>
        <family val="1"/>
        <charset val="238"/>
      </rPr>
      <t xml:space="preserve"> významná medzinárodná úroveň z hľadiska originality, rigoróznosti a dosahu vplyvu výstupu
tvorivej činnosti – výstup významne prispieva k rozvoju príslušnej tvorivej činnosti v širšom
medzinárodnom kontexte</t>
    </r>
  </si>
  <si>
    <r>
      <rPr>
        <b/>
        <sz val="12"/>
        <color theme="1"/>
        <rFont val="Times New Roman"/>
        <family val="1"/>
        <charset val="238"/>
      </rPr>
      <t>A-</t>
    </r>
    <r>
      <rPr>
        <sz val="12"/>
        <color theme="1"/>
        <rFont val="Times New Roman"/>
        <family val="1"/>
        <charset val="238"/>
      </rPr>
      <t xml:space="preserve"> medzinárodne uznávaná úroveň z hľadiska originality, rigoróznosti a dosahu vplyvu
výstupu tvorivej činnosti – výstup predstavuje určitý prínos k rozvoju príslušnej tvorivej
činnosti v medzinárodnom kontexte</t>
    </r>
  </si>
  <si>
    <r>
      <rPr>
        <b/>
        <sz val="12"/>
        <color theme="1"/>
        <rFont val="Times New Roman"/>
        <family val="1"/>
        <charset val="238"/>
      </rPr>
      <t>B</t>
    </r>
    <r>
      <rPr>
        <sz val="12"/>
        <color theme="1"/>
        <rFont val="Times New Roman"/>
        <family val="1"/>
        <charset val="238"/>
      </rPr>
      <t xml:space="preserve"> národne uznávaná úroveň z hľadiska originality, rigoróznosti a dosahu vplyvu výstupu
tvorivej činnosti – výstup predstavuje určitý prínos k rozvoju príslušnej tvorivej činnosti
v národnom kontexte</t>
    </r>
  </si>
  <si>
    <r>
      <rPr>
        <b/>
        <sz val="12"/>
        <color theme="1"/>
        <rFont val="Times New Roman"/>
        <family val="1"/>
        <charset val="238"/>
      </rPr>
      <t>C</t>
    </r>
    <r>
      <rPr>
        <sz val="12"/>
        <color theme="1"/>
        <rFont val="Times New Roman"/>
        <family val="1"/>
        <charset val="238"/>
      </rPr>
      <t xml:space="preserve"> úroveň nedosahujúca štandard národne uznávanej kvality z hľadiska originality, rigoróznosti
a dosahu vplyvu výstupu tvorivej činnosti, alebo neklasifikovaný výstup</t>
    </r>
  </si>
  <si>
    <t>Zaradenie výstupov tvorivej činnosti podľa VP UVLF Všeobecné kritériá a konkrétne podmienky na obsadzovanie funkčných miest profesorov a docentov 
na Univerzite veterinárskeho lekárstva a farmácie v Košiciach</t>
  </si>
  <si>
    <r>
      <rPr>
        <b/>
        <sz val="12"/>
        <color theme="1"/>
        <rFont val="Times New Roman"/>
        <family val="1"/>
        <charset val="238"/>
      </rPr>
      <t xml:space="preserve">A+ </t>
    </r>
    <r>
      <rPr>
        <sz val="12"/>
        <color theme="1"/>
        <rFont val="Times New Roman"/>
        <family val="1"/>
        <charset val="238"/>
      </rPr>
      <t>Publikácie v časopisoch evidovaných v databáze Current Contents, Web of Science a Scopus zaradené v</t>
    </r>
    <r>
      <rPr>
        <b/>
        <sz val="12"/>
        <color theme="1"/>
        <rFont val="Times New Roman"/>
        <family val="1"/>
        <charset val="238"/>
      </rPr>
      <t xml:space="preserve"> Q1 a Q2</t>
    </r>
    <r>
      <rPr>
        <sz val="12"/>
        <color theme="1"/>
        <rFont val="Times New Roman"/>
        <family val="1"/>
        <charset val="238"/>
      </rPr>
      <t xml:space="preserve"> (</t>
    </r>
    <r>
      <rPr>
        <b/>
        <sz val="12"/>
        <color theme="1"/>
        <rFont val="Times New Roman"/>
        <family val="1"/>
        <charset val="238"/>
      </rPr>
      <t>V3</t>
    </r>
    <r>
      <rPr>
        <sz val="12"/>
        <color theme="1"/>
        <rFont val="Times New Roman"/>
        <family val="1"/>
        <charset val="238"/>
      </rPr>
      <t xml:space="preserve"> v súlade s Vyhláškou č. 397/2020 Z. z. o centrálnom registri evidencie publikačnej činnosti a centrálnom registri evidencie umeleckej činnosti)
Vedecké monografie, zborníky vydané v renomovanom zahraničnom vydavateľstve (</t>
    </r>
    <r>
      <rPr>
        <b/>
        <sz val="12"/>
        <color theme="1"/>
        <rFont val="Times New Roman"/>
        <family val="1"/>
        <charset val="238"/>
      </rPr>
      <t>V1</t>
    </r>
    <r>
      <rPr>
        <sz val="12"/>
        <color theme="1"/>
        <rFont val="Times New Roman"/>
        <family val="1"/>
        <charset val="238"/>
      </rPr>
      <t xml:space="preserve"> v súlade s Vyhláškou č. 397/2020 Z. z.)
Kapitoly vo vedeckých monografiách vydaných v renomovanom zahraničnom vydavateľstve (</t>
    </r>
    <r>
      <rPr>
        <b/>
        <sz val="12"/>
        <color theme="1"/>
        <rFont val="Times New Roman"/>
        <family val="1"/>
        <charset val="238"/>
      </rPr>
      <t>V2</t>
    </r>
    <r>
      <rPr>
        <sz val="12"/>
        <color theme="1"/>
        <rFont val="Times New Roman"/>
        <family val="1"/>
        <charset val="238"/>
      </rPr>
      <t xml:space="preserve"> v súlade s Vyhláškou č. 397/2020 Z. z.)
Dokument práv duševného vlastníctva (</t>
    </r>
    <r>
      <rPr>
        <b/>
        <sz val="12"/>
        <color theme="1"/>
        <rFont val="Times New Roman"/>
        <family val="1"/>
        <charset val="238"/>
      </rPr>
      <t>D1</t>
    </r>
    <r>
      <rPr>
        <sz val="12"/>
        <color theme="1"/>
        <rFont val="Times New Roman"/>
        <family val="1"/>
        <charset val="238"/>
      </rPr>
      <t xml:space="preserve"> v súlade s Vyhláškou č. 397/2020 Z. z.)</t>
    </r>
  </si>
  <si>
    <r>
      <rPr>
        <b/>
        <sz val="12"/>
        <color theme="1"/>
        <rFont val="Times New Roman"/>
        <family val="1"/>
        <charset val="238"/>
      </rPr>
      <t xml:space="preserve">A </t>
    </r>
    <r>
      <rPr>
        <sz val="12"/>
        <color theme="1"/>
        <rFont val="Times New Roman"/>
        <family val="1"/>
        <charset val="238"/>
      </rPr>
      <t xml:space="preserve">Publikácie v časopisoch evidovaných v databáze Current Contents, Web of Science a Scopus zaradené v </t>
    </r>
    <r>
      <rPr>
        <b/>
        <sz val="12"/>
        <color theme="1"/>
        <rFont val="Times New Roman"/>
        <family val="1"/>
        <charset val="238"/>
      </rPr>
      <t>Q3</t>
    </r>
    <r>
      <rPr>
        <sz val="12"/>
        <color theme="1"/>
        <rFont val="Times New Roman"/>
        <family val="1"/>
        <charset val="238"/>
      </rPr>
      <t xml:space="preserve"> (</t>
    </r>
    <r>
      <rPr>
        <b/>
        <sz val="12"/>
        <color theme="1"/>
        <rFont val="Times New Roman"/>
        <family val="1"/>
        <charset val="238"/>
      </rPr>
      <t>V3</t>
    </r>
    <r>
      <rPr>
        <sz val="12"/>
        <color theme="1"/>
        <rFont val="Times New Roman"/>
        <family val="1"/>
        <charset val="238"/>
      </rPr>
      <t xml:space="preserve"> v súlade s Vyhláškou č. 397/2020 Z. z.)
Odborné výstupy publikačnej činnosti ako celok (</t>
    </r>
    <r>
      <rPr>
        <b/>
        <sz val="12"/>
        <color theme="1"/>
        <rFont val="Times New Roman"/>
        <family val="1"/>
        <charset val="238"/>
      </rPr>
      <t>O1</t>
    </r>
    <r>
      <rPr>
        <sz val="12"/>
        <color theme="1"/>
        <rFont val="Times New Roman"/>
        <family val="1"/>
        <charset val="238"/>
      </rPr>
      <t xml:space="preserve"> v súlade s Vyhláškou č. 397/2020 Z. z.) vydané v renomovanom zahraničnom vydavateľstve
Odborné výstupy publikačnej činnosti ako časť knižnej publikácie alebo zborníka (</t>
    </r>
    <r>
      <rPr>
        <b/>
        <sz val="12"/>
        <color theme="1"/>
        <rFont val="Times New Roman"/>
        <family val="1"/>
        <charset val="238"/>
      </rPr>
      <t>O2</t>
    </r>
    <r>
      <rPr>
        <sz val="12"/>
        <color theme="1"/>
        <rFont val="Times New Roman"/>
        <family val="1"/>
        <charset val="238"/>
      </rPr>
      <t xml:space="preserve"> v súlade s Vyhláškou č. 397/2020 Z. z.) vydané v renomovanom zahraničnom vydavateľstve</t>
    </r>
  </si>
  <si>
    <r>
      <rPr>
        <b/>
        <sz val="12"/>
        <color theme="1"/>
        <rFont val="Times New Roman"/>
        <family val="1"/>
        <charset val="238"/>
      </rPr>
      <t xml:space="preserve">A- </t>
    </r>
    <r>
      <rPr>
        <sz val="12"/>
        <color theme="1"/>
        <rFont val="Times New Roman"/>
        <family val="1"/>
        <charset val="238"/>
      </rPr>
      <t>Publikácie v časopisoch evidovaných v databáze Current Contents, Web of Science a Scopus zaradené v</t>
    </r>
    <r>
      <rPr>
        <b/>
        <sz val="12"/>
        <color theme="1"/>
        <rFont val="Times New Roman"/>
        <family val="1"/>
        <charset val="238"/>
      </rPr>
      <t xml:space="preserve"> Q4</t>
    </r>
    <r>
      <rPr>
        <sz val="12"/>
        <color theme="1"/>
        <rFont val="Times New Roman"/>
        <family val="1"/>
        <charset val="238"/>
      </rPr>
      <t xml:space="preserve"> (</t>
    </r>
    <r>
      <rPr>
        <b/>
        <sz val="12"/>
        <color theme="1"/>
        <rFont val="Times New Roman"/>
        <family val="1"/>
        <charset val="238"/>
      </rPr>
      <t>V3</t>
    </r>
    <r>
      <rPr>
        <sz val="12"/>
        <color theme="1"/>
        <rFont val="Times New Roman"/>
        <family val="1"/>
        <charset val="238"/>
      </rPr>
      <t xml:space="preserve"> v súlade s Vyhláškou č. 397/2020 Z. z.)
Odborné výstupy publikačnej činnosti z časopisu (</t>
    </r>
    <r>
      <rPr>
        <b/>
        <sz val="12"/>
        <color theme="1"/>
        <rFont val="Times New Roman"/>
        <family val="1"/>
        <charset val="238"/>
      </rPr>
      <t>O3</t>
    </r>
    <r>
      <rPr>
        <sz val="12"/>
        <color theme="1"/>
        <rFont val="Times New Roman"/>
        <family val="1"/>
        <charset val="238"/>
      </rPr>
      <t xml:space="preserve"> v súlade s Vyhláškou č. 397/2020 Z. z.) vydané v zahraničnom vydavateľstve
Pedagogický výstup publikačnej činnosti ako celok (</t>
    </r>
    <r>
      <rPr>
        <b/>
        <sz val="12"/>
        <color theme="1"/>
        <rFont val="Times New Roman"/>
        <family val="1"/>
        <charset val="238"/>
      </rPr>
      <t>P1</t>
    </r>
    <r>
      <rPr>
        <sz val="12"/>
        <color theme="1"/>
        <rFont val="Times New Roman"/>
        <family val="1"/>
        <charset val="238"/>
      </rPr>
      <t xml:space="preserve"> v súlade s Vyhláškou č. 397/2020 Z. z.) vydané v zahraničnom vydavateľstve
Pedagogický výstup publikačnej činnosti ako časť učebnice alebo skripta (</t>
    </r>
    <r>
      <rPr>
        <b/>
        <sz val="12"/>
        <color theme="1"/>
        <rFont val="Times New Roman"/>
        <family val="1"/>
        <charset val="238"/>
      </rPr>
      <t>P2</t>
    </r>
    <r>
      <rPr>
        <sz val="12"/>
        <color theme="1"/>
        <rFont val="Times New Roman"/>
        <family val="1"/>
        <charset val="238"/>
      </rPr>
      <t xml:space="preserve"> v súlade s Vyhláškou č. 397/2020 Z. z.) vydané v zahraničnom vydavateľstve</t>
    </r>
  </si>
  <si>
    <r>
      <rPr>
        <b/>
        <sz val="12"/>
        <color theme="1"/>
        <rFont val="Times New Roman"/>
        <family val="1"/>
        <charset val="238"/>
      </rPr>
      <t xml:space="preserve">B </t>
    </r>
    <r>
      <rPr>
        <sz val="12"/>
        <color theme="1"/>
        <rFont val="Times New Roman"/>
        <family val="1"/>
        <charset val="238"/>
      </rPr>
      <t xml:space="preserve">Publikácie vo vedeckých časopisoch, pokiaľ </t>
    </r>
    <r>
      <rPr>
        <b/>
        <sz val="12"/>
        <color theme="1"/>
        <rFont val="Times New Roman"/>
        <family val="1"/>
        <charset val="238"/>
      </rPr>
      <t>nie sú zaradené do kategórie A+, A alebo A-</t>
    </r>
    <r>
      <rPr>
        <sz val="12"/>
        <color theme="1"/>
        <rFont val="Times New Roman"/>
        <family val="1"/>
        <charset val="238"/>
      </rPr>
      <t xml:space="preserve"> (V3 v súlade s Vyhláškou č. 397/2020 Z. z.)
Vedecké monografie, zborníky vydané v domácom vydavateľstve (V1 v súlade s Vyhláškou č. 397/2020 Z. z.)
Kapitoly vo vedeckých monografiách vydaných v domácom vydavateľstve (V2 v súlade s Vyhláškou č. 397/2020 Z. z.)
Odborné výstupy publikačnej činnosti ako celok (O1 v súlade s Vyhláškou č. 397/2020 Z. z.) vydané v domácom vydavateľstve
Odborné výstupy publikačnej činnosti ako časť knižnej publikácie alebo zborníka (O2 v súlade s Vyhláškou č. 397/2020 Z. z.) vydané v domácom vydavateľstve
Odborné výstupy publikačnej činnosti z časopisu (O3 v súlade s Vyhláškou č. 397/2020 Z. z.) vydané v domácom vydavateľstve
Pedagogický výstup publikačnej činnosti ako celok (P1 v súlade s Vyhláškou č. 397/2020 Z. z.) vydané v domácom vydavateľstve
Pedagogický výstup publikačnej činnosti ako časť učebnice alebo skripta (P2 v súlade s Vyhláškou č. 397/2020 Z. z.) vydané v domácom vydavateľstve</t>
    </r>
  </si>
  <si>
    <r>
      <rPr>
        <b/>
        <sz val="12"/>
        <color theme="1"/>
        <rFont val="Times New Roman"/>
        <family val="1"/>
        <charset val="238"/>
      </rPr>
      <t xml:space="preserve">C </t>
    </r>
    <r>
      <rPr>
        <sz val="12"/>
        <color theme="1"/>
        <rFont val="Times New Roman"/>
        <family val="1"/>
        <charset val="238"/>
      </rPr>
      <t xml:space="preserve">Iné publikácie, ktoré </t>
    </r>
    <r>
      <rPr>
        <b/>
        <sz val="12"/>
        <color theme="1"/>
        <rFont val="Times New Roman"/>
        <family val="1"/>
        <charset val="238"/>
      </rPr>
      <t>nemožno zaradiť do kategórie V, O, P alebo D</t>
    </r>
    <r>
      <rPr>
        <sz val="12"/>
        <color theme="1"/>
        <rFont val="Times New Roman"/>
        <family val="1"/>
        <charset val="238"/>
      </rPr>
      <t xml:space="preserve">
Iný výstup publikačnej činnosti ako celok (I1 v súlade s Vyhláškou č. 397/2020 Z. z.)
Iný výstup publikačnej činnosti ako časť publikácie alebo zborníka (I2 v súlade s Vyhláškou č. 397/2020 Z. z.)
Iný výstup publikačnej činnosti z časopisu (I3 v súlade s Vyhláškou č. 397/2020 Z. z.)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</si>
</sst>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sz val="10"/>
      <color theme="2" tint="-0.749992370372631"/>
      <name val="Times New Roman"/>
      <family val="1"/>
      <charset val="238"/>
    </font>
    <font>
      <sz val="10"/>
      <color theme="2" tint="-0.749992370372631"/>
      <name val="Calibri"/>
      <family val="2"/>
      <charset val="238"/>
      <scheme val="minor"/>
    </font>
    <font>
      <b/>
      <sz val="10"/>
      <color theme="2" tint="-0.749992370372631"/>
      <name val="Times New Roman"/>
      <family val="1"/>
      <charset val="238"/>
    </font>
    <font>
      <sz val="10"/>
      <color theme="1" tint="0.249977111117893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color rgb="FF7030A0"/>
      <name val="Times New Roman"/>
      <family val="1"/>
      <charset val="238"/>
    </font>
    <font>
      <b/>
      <sz val="8"/>
      <color rgb="FF00B0F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/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2" fillId="0" borderId="0" xfId="0" applyFont="1"/>
    <xf numFmtId="2" fontId="7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3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/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vertical="center" wrapText="1" shrinkToFit="1"/>
      <protection locked="0"/>
    </xf>
    <xf numFmtId="0" fontId="6" fillId="0" borderId="1" xfId="0" applyFont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vertical="center" shrinkToFit="1"/>
      <protection locked="0"/>
    </xf>
    <xf numFmtId="1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vertical="center" shrinkToFit="1"/>
      <protection locked="0"/>
    </xf>
    <xf numFmtId="1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16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2" borderId="3" xfId="0" applyFont="1" applyFill="1" applyBorder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3" borderId="1" xfId="0" applyFont="1" applyFill="1" applyBorder="1" applyAlignment="1" applyProtection="1">
      <alignment vertical="center" shrinkToFit="1"/>
      <protection locked="0"/>
    </xf>
    <xf numFmtId="0" fontId="18" fillId="0" borderId="0" xfId="0" applyFont="1"/>
    <xf numFmtId="0" fontId="14" fillId="3" borderId="3" xfId="0" applyFont="1" applyFill="1" applyBorder="1" applyAlignment="1" applyProtection="1">
      <alignment vertical="center" wrapText="1" shrinkToFit="1"/>
      <protection locked="0"/>
    </xf>
    <xf numFmtId="0" fontId="14" fillId="3" borderId="3" xfId="0" applyFont="1" applyFill="1" applyBorder="1" applyAlignment="1" applyProtection="1">
      <alignment vertical="center" wrapText="1"/>
      <protection locked="0"/>
    </xf>
    <xf numFmtId="0" fontId="25" fillId="0" borderId="1" xfId="0" applyFont="1" applyBorder="1" applyAlignment="1">
      <alignment vertical="center" wrapText="1"/>
    </xf>
    <xf numFmtId="0" fontId="14" fillId="3" borderId="1" xfId="0" applyFont="1" applyFill="1" applyBorder="1" applyAlignment="1" applyProtection="1">
      <alignment vertical="center" shrinkToFit="1"/>
      <protection locked="0"/>
    </xf>
    <xf numFmtId="0" fontId="14" fillId="3" borderId="1" xfId="0" applyFont="1" applyFill="1" applyBorder="1" applyAlignment="1" applyProtection="1">
      <alignment vertical="center" wrapText="1" shrinkToFit="1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 shrinkToFit="1"/>
    </xf>
    <xf numFmtId="0" fontId="24" fillId="0" borderId="5" xfId="0" applyFont="1" applyBorder="1" applyAlignment="1">
      <alignment shrinkToFit="1"/>
    </xf>
    <xf numFmtId="0" fontId="1" fillId="0" borderId="5" xfId="0" applyFont="1" applyBorder="1" applyAlignment="1">
      <alignment shrinkToFit="1"/>
    </xf>
    <xf numFmtId="0" fontId="1" fillId="0" borderId="4" xfId="0" applyFont="1" applyBorder="1" applyAlignment="1">
      <alignment shrinkToFit="1"/>
    </xf>
    <xf numFmtId="0" fontId="5" fillId="0" borderId="1" xfId="0" applyFont="1" applyBorder="1" applyAlignment="1">
      <alignment vertical="top" wrapText="1" shrinkToFit="1"/>
    </xf>
    <xf numFmtId="0" fontId="13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 shrinkToFit="1"/>
    </xf>
    <xf numFmtId="0" fontId="13" fillId="0" borderId="5" xfId="0" applyFont="1" applyBorder="1" applyAlignment="1">
      <alignment horizontal="center" shrinkToFit="1"/>
    </xf>
    <xf numFmtId="0" fontId="6" fillId="0" borderId="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14" fillId="3" borderId="3" xfId="0" applyFont="1" applyFill="1" applyBorder="1" applyAlignment="1">
      <alignment vertical="center" wrapText="1" shrinkToFit="1"/>
    </xf>
    <xf numFmtId="1" fontId="13" fillId="0" borderId="1" xfId="0" applyNumberFormat="1" applyFont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 shrinkToFit="1"/>
    </xf>
    <xf numFmtId="0" fontId="6" fillId="0" borderId="8" xfId="0" applyFont="1" applyBorder="1" applyAlignment="1">
      <alignment horizontal="center" vertical="center" wrapText="1"/>
    </xf>
    <xf numFmtId="0" fontId="6" fillId="2" borderId="6" xfId="0" applyFont="1" applyFill="1" applyBorder="1"/>
    <xf numFmtId="0" fontId="6" fillId="2" borderId="9" xfId="0" applyFont="1" applyFill="1" applyBorder="1"/>
    <xf numFmtId="0" fontId="6" fillId="0" borderId="6" xfId="0" quotePrefix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3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30" fillId="0" borderId="0" xfId="0" applyFont="1"/>
    <xf numFmtId="0" fontId="3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top"/>
    </xf>
    <xf numFmtId="0" fontId="30" fillId="0" borderId="0" xfId="0" applyFont="1" applyAlignment="1">
      <alignment horizontal="right" vertical="top"/>
    </xf>
    <xf numFmtId="2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 shrinkToFit="1"/>
    </xf>
    <xf numFmtId="3" fontId="1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2" fillId="6" borderId="3" xfId="0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5" fillId="6" borderId="1" xfId="0" applyFont="1" applyFill="1" applyBorder="1" applyAlignment="1">
      <alignment vertical="center" shrinkToFit="1"/>
    </xf>
    <xf numFmtId="0" fontId="13" fillId="6" borderId="1" xfId="0" applyFont="1" applyFill="1" applyBorder="1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22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3" fillId="2" borderId="3" xfId="0" applyFont="1" applyFill="1" applyBorder="1" applyAlignment="1">
      <alignment vertical="center" shrinkToFit="1"/>
    </xf>
    <xf numFmtId="0" fontId="14" fillId="0" borderId="3" xfId="0" applyFont="1" applyBorder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vertical="center" shrinkToFit="1"/>
    </xf>
    <xf numFmtId="1" fontId="5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shrinkToFit="1"/>
    </xf>
    <xf numFmtId="0" fontId="8" fillId="0" borderId="0" xfId="0" applyFont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vertical="center" shrinkToFit="1"/>
    </xf>
    <xf numFmtId="1" fontId="14" fillId="0" borderId="5" xfId="0" applyNumberFormat="1" applyFont="1" applyBorder="1" applyAlignment="1">
      <alignment vertical="center" shrinkToFit="1"/>
    </xf>
    <xf numFmtId="1" fontId="3" fillId="3" borderId="1" xfId="0" applyNumberFormat="1" applyFont="1" applyFill="1" applyBorder="1" applyAlignment="1" applyProtection="1">
      <alignment vertical="center" shrinkToFit="1"/>
      <protection locked="0"/>
    </xf>
    <xf numFmtId="1" fontId="3" fillId="0" borderId="11" xfId="0" applyNumberFormat="1" applyFont="1" applyBorder="1" applyAlignment="1">
      <alignment vertical="center" shrinkToFit="1"/>
    </xf>
    <xf numFmtId="1" fontId="8" fillId="0" borderId="0" xfId="0" applyNumberFormat="1" applyFont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Protection="1">
      <protection locked="0"/>
    </xf>
    <xf numFmtId="1" fontId="23" fillId="3" borderId="1" xfId="0" applyNumberFormat="1" applyFont="1" applyFill="1" applyBorder="1" applyAlignment="1" applyProtection="1">
      <alignment horizontal="center" wrapText="1"/>
      <protection locked="0"/>
    </xf>
    <xf numFmtId="164" fontId="6" fillId="3" borderId="1" xfId="0" applyNumberFormat="1" applyFont="1" applyFill="1" applyBorder="1" applyProtection="1">
      <protection locked="0"/>
    </xf>
    <xf numFmtId="14" fontId="6" fillId="3" borderId="1" xfId="0" applyNumberFormat="1" applyFont="1" applyFill="1" applyBorder="1" applyProtection="1">
      <protection locked="0"/>
    </xf>
    <xf numFmtId="1" fontId="5" fillId="0" borderId="1" xfId="0" applyNumberFormat="1" applyFont="1" applyBorder="1" applyAlignment="1">
      <alignment horizontal="center" vertical="center"/>
    </xf>
    <xf numFmtId="0" fontId="13" fillId="6" borderId="3" xfId="0" applyFont="1" applyFill="1" applyBorder="1" applyAlignment="1">
      <alignment vertical="center" wrapText="1" shrinkToFit="1"/>
    </xf>
    <xf numFmtId="0" fontId="29" fillId="9" borderId="1" xfId="0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top" wrapText="1"/>
    </xf>
    <xf numFmtId="2" fontId="31" fillId="0" borderId="1" xfId="0" applyNumberFormat="1" applyFont="1" applyBorder="1" applyAlignment="1">
      <alignment horizontal="center" vertical="center" wrapText="1"/>
    </xf>
    <xf numFmtId="0" fontId="30" fillId="0" borderId="10" xfId="0" applyFont="1" applyBorder="1" applyAlignment="1">
      <alignment vertical="top" wrapText="1"/>
    </xf>
    <xf numFmtId="0" fontId="30" fillId="0" borderId="0" xfId="0" applyFont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2" fontId="19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" fontId="30" fillId="3" borderId="1" xfId="0" applyNumberFormat="1" applyFont="1" applyFill="1" applyBorder="1" applyAlignment="1" applyProtection="1">
      <alignment horizontal="center" vertical="top" wrapText="1"/>
      <protection locked="0"/>
    </xf>
    <xf numFmtId="0" fontId="30" fillId="0" borderId="1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30" fillId="3" borderId="3" xfId="0" applyFont="1" applyFill="1" applyBorder="1" applyAlignment="1" applyProtection="1">
      <alignment horizontal="left" vertical="top" wrapText="1"/>
      <protection locked="0"/>
    </xf>
    <xf numFmtId="0" fontId="30" fillId="3" borderId="5" xfId="0" applyFont="1" applyFill="1" applyBorder="1" applyAlignment="1" applyProtection="1">
      <alignment horizontal="left" vertical="top" wrapText="1"/>
      <protection locked="0"/>
    </xf>
    <xf numFmtId="0" fontId="30" fillId="3" borderId="4" xfId="0" applyFont="1" applyFill="1" applyBorder="1" applyAlignment="1" applyProtection="1">
      <alignment horizontal="left" vertical="top" wrapText="1"/>
      <protection locked="0"/>
    </xf>
    <xf numFmtId="0" fontId="31" fillId="0" borderId="3" xfId="0" applyFont="1" applyBorder="1" applyAlignment="1">
      <alignment horizontal="left" vertical="top" wrapText="1"/>
    </xf>
    <xf numFmtId="0" fontId="31" fillId="0" borderId="5" xfId="0" applyFont="1" applyBorder="1" applyAlignment="1">
      <alignment horizontal="left" vertical="top" wrapText="1"/>
    </xf>
    <xf numFmtId="0" fontId="31" fillId="0" borderId="4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/>
    </xf>
    <xf numFmtId="0" fontId="30" fillId="0" borderId="0" xfId="0" applyFont="1" applyAlignment="1">
      <alignment horizontal="center" vertical="top"/>
    </xf>
    <xf numFmtId="14" fontId="30" fillId="3" borderId="0" xfId="0" applyNumberFormat="1" applyFont="1" applyFill="1" applyAlignment="1" applyProtection="1">
      <alignment horizontal="left" vertical="top"/>
      <protection locked="0"/>
    </xf>
    <xf numFmtId="0" fontId="30" fillId="0" borderId="3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left" vertical="top" wrapText="1"/>
    </xf>
    <xf numFmtId="0" fontId="29" fillId="9" borderId="0" xfId="0" applyFont="1" applyFill="1" applyAlignment="1">
      <alignment horizontal="center" vertical="center"/>
    </xf>
    <xf numFmtId="49" fontId="30" fillId="3" borderId="0" xfId="0" applyNumberFormat="1" applyFont="1" applyFill="1" applyAlignment="1" applyProtection="1">
      <alignment horizontal="left" vertical="center"/>
      <protection locked="0"/>
    </xf>
    <xf numFmtId="0" fontId="29" fillId="9" borderId="3" xfId="0" applyFont="1" applyFill="1" applyBorder="1" applyAlignment="1">
      <alignment horizontal="left" vertical="center"/>
    </xf>
    <xf numFmtId="0" fontId="29" fillId="9" borderId="4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" fontId="5" fillId="3" borderId="3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3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9" fillId="8" borderId="1" xfId="0" applyFont="1" applyFill="1" applyBorder="1" applyAlignment="1">
      <alignment horizontal="center" wrapText="1"/>
    </xf>
    <xf numFmtId="0" fontId="19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/>
    <xf numFmtId="0" fontId="19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FF"/>
  </sheetPr>
  <dimension ref="A1:C27"/>
  <sheetViews>
    <sheetView topLeftCell="A10" workbookViewId="0">
      <selection activeCell="B27" sqref="B27:C27"/>
    </sheetView>
  </sheetViews>
  <sheetFormatPr defaultColWidth="9.140625" defaultRowHeight="15.75" x14ac:dyDescent="0.25"/>
  <cols>
    <col min="1" max="1" width="29.7109375" style="82" customWidth="1"/>
    <col min="2" max="2" width="36.140625" style="82" customWidth="1"/>
    <col min="3" max="3" width="17" style="82" customWidth="1"/>
    <col min="4" max="16384" width="9.140625" style="82"/>
  </cols>
  <sheetData>
    <row r="1" spans="1:3" x14ac:dyDescent="0.25">
      <c r="A1" s="174" t="s">
        <v>299</v>
      </c>
      <c r="B1" s="174"/>
      <c r="C1" s="174"/>
    </row>
    <row r="2" spans="1:3" x14ac:dyDescent="0.25">
      <c r="A2" s="83"/>
      <c r="B2" s="83"/>
      <c r="C2" s="83"/>
    </row>
    <row r="3" spans="1:3" x14ac:dyDescent="0.25">
      <c r="A3" s="84" t="s">
        <v>300</v>
      </c>
      <c r="B3" s="175"/>
      <c r="C3" s="175"/>
    </row>
    <row r="4" spans="1:3" x14ac:dyDescent="0.25">
      <c r="A4" s="83"/>
      <c r="B4" s="175"/>
      <c r="C4" s="175"/>
    </row>
    <row r="5" spans="1:3" x14ac:dyDescent="0.25">
      <c r="A5" s="84" t="s">
        <v>62</v>
      </c>
      <c r="B5" s="175"/>
      <c r="C5" s="175"/>
    </row>
    <row r="6" spans="1:3" x14ac:dyDescent="0.25">
      <c r="A6" s="84" t="s">
        <v>301</v>
      </c>
      <c r="B6" s="175"/>
      <c r="C6" s="175"/>
    </row>
    <row r="7" spans="1:3" x14ac:dyDescent="0.25">
      <c r="A7" s="83"/>
      <c r="B7" s="83"/>
      <c r="C7" s="83"/>
    </row>
    <row r="8" spans="1:3" x14ac:dyDescent="0.25">
      <c r="A8" s="176" t="s">
        <v>31</v>
      </c>
      <c r="B8" s="177"/>
      <c r="C8" s="131" t="s">
        <v>304</v>
      </c>
    </row>
    <row r="9" spans="1:3" x14ac:dyDescent="0.25">
      <c r="A9" s="169" t="s">
        <v>302</v>
      </c>
      <c r="B9" s="170"/>
      <c r="C9" s="87">
        <f>'I. Vedecká a publikačná činnosť'!G430</f>
        <v>0</v>
      </c>
    </row>
    <row r="10" spans="1:3" x14ac:dyDescent="0.25">
      <c r="A10" s="169" t="s">
        <v>303</v>
      </c>
      <c r="B10" s="170"/>
      <c r="C10" s="87">
        <f>'II. Pedagogická činnosť'!D42</f>
        <v>0</v>
      </c>
    </row>
    <row r="11" spans="1:3" x14ac:dyDescent="0.25">
      <c r="A11" s="169" t="s">
        <v>30</v>
      </c>
      <c r="B11" s="170"/>
      <c r="C11" s="88">
        <f>'III. Ostatná činnosť'!D82</f>
        <v>0</v>
      </c>
    </row>
    <row r="12" spans="1:3" x14ac:dyDescent="0.25">
      <c r="A12" s="83"/>
      <c r="B12" s="83"/>
      <c r="C12" s="83"/>
    </row>
    <row r="13" spans="1:3" x14ac:dyDescent="0.25">
      <c r="A13" s="171" t="s">
        <v>305</v>
      </c>
      <c r="B13" s="171"/>
      <c r="C13" s="171"/>
    </row>
    <row r="15" spans="1:3" x14ac:dyDescent="0.25">
      <c r="A15" s="172" t="s">
        <v>63</v>
      </c>
      <c r="B15" s="172"/>
      <c r="C15" s="172"/>
    </row>
    <row r="17" spans="1:3" ht="97.5" customHeight="1" x14ac:dyDescent="0.25">
      <c r="A17" s="173" t="s">
        <v>312</v>
      </c>
      <c r="B17" s="173"/>
      <c r="C17" s="173"/>
    </row>
    <row r="19" spans="1:3" x14ac:dyDescent="0.25">
      <c r="A19" s="167" t="s">
        <v>306</v>
      </c>
      <c r="B19" s="167"/>
      <c r="C19" s="167"/>
    </row>
    <row r="23" spans="1:3" x14ac:dyDescent="0.25">
      <c r="A23" s="167" t="s">
        <v>307</v>
      </c>
      <c r="B23" s="167"/>
      <c r="C23" s="167"/>
    </row>
    <row r="24" spans="1:3" x14ac:dyDescent="0.25">
      <c r="B24" s="85"/>
    </row>
    <row r="27" spans="1:3" x14ac:dyDescent="0.25">
      <c r="A27" s="86" t="s">
        <v>70</v>
      </c>
      <c r="B27" s="168"/>
      <c r="C27" s="168"/>
    </row>
  </sheetData>
  <sheetProtection algorithmName="SHA-512" hashValue="oF2SHJn9nS5Fd28hfDrqE85/Jue7UY8yNoTTQh4ZZF9xFTBA1m1Wdml8yRlaHSr9GNZMZuXFPjcZjYuBKs5MVA==" saltValue="LXOsIhcHJMq98XfRKPzuoA==" spinCount="100000" sheet="1" objects="1" scenarios="1"/>
  <mergeCells count="14">
    <mergeCell ref="A9:B9"/>
    <mergeCell ref="A1:C1"/>
    <mergeCell ref="B3:C4"/>
    <mergeCell ref="B5:C5"/>
    <mergeCell ref="B6:C6"/>
    <mergeCell ref="A8:B8"/>
    <mergeCell ref="A23:C23"/>
    <mergeCell ref="B27:C27"/>
    <mergeCell ref="A10:B10"/>
    <mergeCell ref="A11:B11"/>
    <mergeCell ref="A13:C13"/>
    <mergeCell ref="A15:C15"/>
    <mergeCell ref="A17:C17"/>
    <mergeCell ref="A19:C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B050"/>
  </sheetPr>
  <dimension ref="A1:I434"/>
  <sheetViews>
    <sheetView zoomScale="110" zoomScaleNormal="110" workbookViewId="0">
      <selection activeCell="C414" sqref="C414"/>
    </sheetView>
  </sheetViews>
  <sheetFormatPr defaultColWidth="9.140625" defaultRowHeight="12.75" x14ac:dyDescent="0.2"/>
  <cols>
    <col min="1" max="2" width="9.140625" style="6"/>
    <col min="3" max="3" width="77.28515625" style="1" customWidth="1"/>
    <col min="4" max="4" width="9.28515625" style="4" customWidth="1"/>
    <col min="5" max="6" width="6.7109375" style="1" customWidth="1"/>
    <col min="7" max="7" width="12.42578125" style="4" customWidth="1"/>
    <col min="8" max="8" width="19.85546875" style="1" customWidth="1"/>
    <col min="9" max="16384" width="9.140625" style="1"/>
  </cols>
  <sheetData>
    <row r="1" spans="1:7" ht="14.25" customHeight="1" x14ac:dyDescent="0.2">
      <c r="A1" s="180" t="s">
        <v>35</v>
      </c>
      <c r="B1" s="181"/>
      <c r="C1" s="181"/>
      <c r="D1" s="181"/>
      <c r="E1" s="181"/>
      <c r="F1" s="181"/>
      <c r="G1" s="182"/>
    </row>
    <row r="2" spans="1:7" ht="15" customHeight="1" x14ac:dyDescent="0.2">
      <c r="A2" s="183"/>
      <c r="B2" s="184"/>
      <c r="C2" s="184"/>
      <c r="D2" s="184"/>
      <c r="E2" s="184"/>
      <c r="F2" s="184"/>
      <c r="G2" s="185"/>
    </row>
    <row r="3" spans="1:7" ht="25.5" x14ac:dyDescent="0.2">
      <c r="A3" s="46" t="s">
        <v>191</v>
      </c>
      <c r="B3" s="47" t="s">
        <v>192</v>
      </c>
      <c r="C3" s="14"/>
      <c r="D3" s="5" t="s">
        <v>0</v>
      </c>
      <c r="E3" s="188" t="s">
        <v>175</v>
      </c>
      <c r="F3" s="189"/>
      <c r="G3" s="5" t="s">
        <v>1</v>
      </c>
    </row>
    <row r="4" spans="1:7" ht="28.5" customHeight="1" x14ac:dyDescent="0.2">
      <c r="A4" s="29" t="s">
        <v>176</v>
      </c>
      <c r="B4" s="29" t="s">
        <v>201</v>
      </c>
      <c r="C4" s="48" t="s">
        <v>190</v>
      </c>
      <c r="D4" s="20">
        <v>3000</v>
      </c>
      <c r="E4" s="190"/>
      <c r="F4" s="191"/>
      <c r="G4" s="50">
        <f>(D4*E4)/100</f>
        <v>0</v>
      </c>
    </row>
    <row r="5" spans="1:7" x14ac:dyDescent="0.2">
      <c r="A5" s="32"/>
      <c r="B5" s="22"/>
      <c r="C5" s="51" t="s">
        <v>33</v>
      </c>
      <c r="D5" s="52"/>
      <c r="E5" s="186"/>
      <c r="F5" s="187"/>
      <c r="G5" s="54"/>
    </row>
    <row r="6" spans="1:7" ht="25.5" x14ac:dyDescent="0.2">
      <c r="A6" s="30" t="s">
        <v>177</v>
      </c>
      <c r="B6" s="30" t="s">
        <v>193</v>
      </c>
      <c r="C6" s="55" t="s">
        <v>178</v>
      </c>
      <c r="D6" s="56">
        <v>1000</v>
      </c>
      <c r="E6" s="190"/>
      <c r="F6" s="191"/>
      <c r="G6" s="50">
        <f>(D6*E6)/100</f>
        <v>0</v>
      </c>
    </row>
    <row r="7" spans="1:7" x14ac:dyDescent="0.2">
      <c r="A7" s="32"/>
      <c r="B7" s="32"/>
      <c r="C7" s="51" t="s">
        <v>33</v>
      </c>
      <c r="D7" s="52"/>
      <c r="E7" s="53"/>
      <c r="F7" s="53"/>
      <c r="G7" s="54"/>
    </row>
    <row r="8" spans="1:7" ht="12.75" customHeight="1" x14ac:dyDescent="0.2">
      <c r="A8" s="29" t="s">
        <v>203</v>
      </c>
      <c r="B8" s="29" t="s">
        <v>201</v>
      </c>
      <c r="C8" s="2" t="s">
        <v>180</v>
      </c>
      <c r="D8" s="20">
        <v>2000</v>
      </c>
      <c r="E8" s="190"/>
      <c r="F8" s="191"/>
      <c r="G8" s="50">
        <f>(D8*E8)/100</f>
        <v>0</v>
      </c>
    </row>
    <row r="9" spans="1:7" x14ac:dyDescent="0.2">
      <c r="A9" s="32"/>
      <c r="B9" s="32"/>
      <c r="C9" s="51" t="s">
        <v>33</v>
      </c>
      <c r="D9" s="52"/>
      <c r="E9" s="186"/>
      <c r="F9" s="187"/>
      <c r="G9" s="54"/>
    </row>
    <row r="10" spans="1:7" x14ac:dyDescent="0.2">
      <c r="A10" s="30" t="s">
        <v>179</v>
      </c>
      <c r="B10" s="30" t="s">
        <v>193</v>
      </c>
      <c r="C10" s="57" t="s">
        <v>189</v>
      </c>
      <c r="D10" s="58">
        <v>700</v>
      </c>
      <c r="E10" s="190"/>
      <c r="F10" s="191"/>
      <c r="G10" s="50">
        <f>(D10*E10)/100</f>
        <v>0</v>
      </c>
    </row>
    <row r="11" spans="1:7" x14ac:dyDescent="0.2">
      <c r="A11" s="32"/>
      <c r="B11" s="32"/>
      <c r="C11" s="51" t="s">
        <v>33</v>
      </c>
      <c r="D11" s="52"/>
      <c r="E11" s="186"/>
      <c r="F11" s="187"/>
      <c r="G11" s="54"/>
    </row>
    <row r="12" spans="1:7" ht="12.75" customHeight="1" x14ac:dyDescent="0.2">
      <c r="A12" s="59" t="s">
        <v>181</v>
      </c>
      <c r="B12" s="29" t="s">
        <v>194</v>
      </c>
      <c r="C12" s="60" t="s">
        <v>183</v>
      </c>
      <c r="D12" s="20">
        <v>2000</v>
      </c>
      <c r="E12" s="190"/>
      <c r="F12" s="191"/>
      <c r="G12" s="50">
        <f>(D12*E12)/100</f>
        <v>0</v>
      </c>
    </row>
    <row r="13" spans="1:7" x14ac:dyDescent="0.2">
      <c r="A13" s="32"/>
      <c r="B13" s="32"/>
      <c r="C13" s="51" t="s">
        <v>33</v>
      </c>
      <c r="D13" s="52"/>
      <c r="E13" s="186"/>
      <c r="F13" s="187"/>
      <c r="G13" s="54"/>
    </row>
    <row r="14" spans="1:7" x14ac:dyDescent="0.2">
      <c r="A14" s="30" t="s">
        <v>182</v>
      </c>
      <c r="B14" s="30" t="s">
        <v>204</v>
      </c>
      <c r="C14" s="57" t="s">
        <v>184</v>
      </c>
      <c r="D14" s="58">
        <v>700</v>
      </c>
      <c r="E14" s="190"/>
      <c r="F14" s="191"/>
      <c r="G14" s="50">
        <f>(D14*E14)/100</f>
        <v>0</v>
      </c>
    </row>
    <row r="15" spans="1:7" x14ac:dyDescent="0.2">
      <c r="A15" s="32"/>
      <c r="B15" s="32"/>
      <c r="C15" s="51" t="s">
        <v>33</v>
      </c>
      <c r="D15" s="52"/>
      <c r="E15" s="186"/>
      <c r="F15" s="187"/>
      <c r="G15" s="54"/>
    </row>
    <row r="16" spans="1:7" x14ac:dyDescent="0.2">
      <c r="A16" s="30" t="s">
        <v>185</v>
      </c>
      <c r="B16" s="30" t="s">
        <v>194</v>
      </c>
      <c r="C16" s="57" t="s">
        <v>186</v>
      </c>
      <c r="D16" s="58">
        <v>1000</v>
      </c>
      <c r="E16" s="190"/>
      <c r="F16" s="191"/>
      <c r="G16" s="50">
        <f>(D16*E16)/100</f>
        <v>0</v>
      </c>
    </row>
    <row r="17" spans="1:9" x14ac:dyDescent="0.2">
      <c r="A17" s="32"/>
      <c r="B17" s="32"/>
      <c r="C17" s="51" t="s">
        <v>33</v>
      </c>
      <c r="D17" s="52"/>
      <c r="E17" s="186"/>
      <c r="F17" s="187"/>
      <c r="G17" s="54"/>
    </row>
    <row r="18" spans="1:9" x14ac:dyDescent="0.2">
      <c r="A18" s="29" t="s">
        <v>188</v>
      </c>
      <c r="B18" s="29" t="s">
        <v>204</v>
      </c>
      <c r="C18" s="2" t="s">
        <v>187</v>
      </c>
      <c r="D18" s="61">
        <v>300</v>
      </c>
      <c r="E18" s="190"/>
      <c r="F18" s="191"/>
      <c r="G18" s="50">
        <f>(D18*E18)/100</f>
        <v>0</v>
      </c>
    </row>
    <row r="19" spans="1:9" x14ac:dyDescent="0.2">
      <c r="A19" s="32"/>
      <c r="B19" s="32"/>
      <c r="C19" s="51" t="s">
        <v>33</v>
      </c>
      <c r="D19" s="53"/>
      <c r="E19" s="53"/>
      <c r="F19" s="53"/>
      <c r="G19" s="54"/>
    </row>
    <row r="20" spans="1:9" ht="51" x14ac:dyDescent="0.2">
      <c r="A20" s="62" t="s">
        <v>72</v>
      </c>
      <c r="B20" s="62" t="s">
        <v>195</v>
      </c>
      <c r="C20" s="19" t="s">
        <v>278</v>
      </c>
      <c r="D20" s="63" t="s">
        <v>0</v>
      </c>
      <c r="E20" s="63" t="s">
        <v>175</v>
      </c>
      <c r="F20" s="63" t="s">
        <v>313</v>
      </c>
      <c r="G20" s="5" t="s">
        <v>1</v>
      </c>
    </row>
    <row r="21" spans="1:9" x14ac:dyDescent="0.2">
      <c r="A21" s="45"/>
      <c r="B21" s="64"/>
      <c r="C21" s="65" t="s">
        <v>34</v>
      </c>
      <c r="D21" s="66">
        <v>1000</v>
      </c>
      <c r="E21" s="49"/>
      <c r="F21" s="49"/>
      <c r="G21" s="50">
        <f>(D21*E21*F21)/100</f>
        <v>0</v>
      </c>
      <c r="I21" s="28"/>
    </row>
    <row r="22" spans="1:9" x14ac:dyDescent="0.2">
      <c r="A22" s="45"/>
      <c r="B22" s="64"/>
      <c r="C22" s="65" t="s">
        <v>34</v>
      </c>
      <c r="D22" s="66">
        <v>1000</v>
      </c>
      <c r="E22" s="49"/>
      <c r="F22" s="49"/>
      <c r="G22" s="50">
        <f t="shared" ref="G22:G30" si="0">(D22*E22*F22)/100</f>
        <v>0</v>
      </c>
    </row>
    <row r="23" spans="1:9" x14ac:dyDescent="0.2">
      <c r="A23" s="45"/>
      <c r="B23" s="64"/>
      <c r="C23" s="65" t="s">
        <v>34</v>
      </c>
      <c r="D23" s="66">
        <v>1000</v>
      </c>
      <c r="E23" s="49"/>
      <c r="F23" s="49"/>
      <c r="G23" s="50">
        <f t="shared" si="0"/>
        <v>0</v>
      </c>
    </row>
    <row r="24" spans="1:9" x14ac:dyDescent="0.2">
      <c r="A24" s="45"/>
      <c r="B24" s="64"/>
      <c r="C24" s="65" t="s">
        <v>34</v>
      </c>
      <c r="D24" s="66">
        <v>1000</v>
      </c>
      <c r="E24" s="49"/>
      <c r="F24" s="49"/>
      <c r="G24" s="50">
        <f t="shared" si="0"/>
        <v>0</v>
      </c>
    </row>
    <row r="25" spans="1:9" x14ac:dyDescent="0.2">
      <c r="A25" s="45"/>
      <c r="B25" s="64"/>
      <c r="C25" s="65" t="s">
        <v>34</v>
      </c>
      <c r="D25" s="66">
        <v>1000</v>
      </c>
      <c r="E25" s="49"/>
      <c r="F25" s="49"/>
      <c r="G25" s="50">
        <f t="shared" si="0"/>
        <v>0</v>
      </c>
    </row>
    <row r="26" spans="1:9" x14ac:dyDescent="0.2">
      <c r="A26" s="45"/>
      <c r="B26" s="64"/>
      <c r="C26" s="65" t="s">
        <v>34</v>
      </c>
      <c r="D26" s="66">
        <v>1000</v>
      </c>
      <c r="E26" s="49"/>
      <c r="F26" s="49"/>
      <c r="G26" s="50">
        <f t="shared" si="0"/>
        <v>0</v>
      </c>
    </row>
    <row r="27" spans="1:9" x14ac:dyDescent="0.2">
      <c r="A27" s="45"/>
      <c r="B27" s="64"/>
      <c r="C27" s="65" t="s">
        <v>34</v>
      </c>
      <c r="D27" s="66">
        <v>1000</v>
      </c>
      <c r="E27" s="49"/>
      <c r="F27" s="49"/>
      <c r="G27" s="50">
        <f t="shared" si="0"/>
        <v>0</v>
      </c>
    </row>
    <row r="28" spans="1:9" x14ac:dyDescent="0.2">
      <c r="A28" s="45"/>
      <c r="B28" s="64"/>
      <c r="C28" s="65" t="s">
        <v>34</v>
      </c>
      <c r="D28" s="66">
        <v>1000</v>
      </c>
      <c r="E28" s="49"/>
      <c r="F28" s="49"/>
      <c r="G28" s="50">
        <f t="shared" si="0"/>
        <v>0</v>
      </c>
    </row>
    <row r="29" spans="1:9" x14ac:dyDescent="0.2">
      <c r="A29" s="45"/>
      <c r="B29" s="64"/>
      <c r="C29" s="65" t="s">
        <v>34</v>
      </c>
      <c r="D29" s="66">
        <v>1000</v>
      </c>
      <c r="E29" s="49"/>
      <c r="F29" s="49"/>
      <c r="G29" s="50">
        <f t="shared" si="0"/>
        <v>0</v>
      </c>
    </row>
    <row r="30" spans="1:9" x14ac:dyDescent="0.2">
      <c r="A30" s="45"/>
      <c r="B30" s="64"/>
      <c r="C30" s="65" t="s">
        <v>34</v>
      </c>
      <c r="D30" s="66">
        <v>1000</v>
      </c>
      <c r="E30" s="49"/>
      <c r="F30" s="49"/>
      <c r="G30" s="50">
        <f t="shared" si="0"/>
        <v>0</v>
      </c>
    </row>
    <row r="31" spans="1:9" ht="51" x14ac:dyDescent="0.2">
      <c r="A31" s="62" t="s">
        <v>72</v>
      </c>
      <c r="B31" s="62" t="s">
        <v>195</v>
      </c>
      <c r="C31" s="19" t="s">
        <v>308</v>
      </c>
      <c r="D31" s="63" t="s">
        <v>0</v>
      </c>
      <c r="E31" s="63" t="s">
        <v>175</v>
      </c>
      <c r="F31" s="63" t="s">
        <v>313</v>
      </c>
      <c r="G31" s="5" t="s">
        <v>1</v>
      </c>
    </row>
    <row r="32" spans="1:9" x14ac:dyDescent="0.2">
      <c r="A32" s="45"/>
      <c r="B32" s="64"/>
      <c r="C32" s="65" t="s">
        <v>34</v>
      </c>
      <c r="D32" s="66">
        <v>600</v>
      </c>
      <c r="E32" s="49"/>
      <c r="F32" s="49"/>
      <c r="G32" s="50">
        <f>(D32*E32*F32)/100</f>
        <v>0</v>
      </c>
      <c r="I32" s="28"/>
    </row>
    <row r="33" spans="1:7" x14ac:dyDescent="0.2">
      <c r="A33" s="45"/>
      <c r="B33" s="64"/>
      <c r="C33" s="65" t="s">
        <v>34</v>
      </c>
      <c r="D33" s="66">
        <v>600</v>
      </c>
      <c r="E33" s="49"/>
      <c r="F33" s="49"/>
      <c r="G33" s="50">
        <f t="shared" ref="G33:G74" si="1">(D33*E33*F33)/100</f>
        <v>0</v>
      </c>
    </row>
    <row r="34" spans="1:7" x14ac:dyDescent="0.2">
      <c r="A34" s="45"/>
      <c r="B34" s="64"/>
      <c r="C34" s="65" t="s">
        <v>34</v>
      </c>
      <c r="D34" s="66">
        <v>600</v>
      </c>
      <c r="E34" s="49"/>
      <c r="F34" s="49"/>
      <c r="G34" s="50">
        <f t="shared" si="1"/>
        <v>0</v>
      </c>
    </row>
    <row r="35" spans="1:7" x14ac:dyDescent="0.2">
      <c r="A35" s="45"/>
      <c r="B35" s="64"/>
      <c r="C35" s="65" t="s">
        <v>34</v>
      </c>
      <c r="D35" s="66">
        <v>600</v>
      </c>
      <c r="E35" s="49"/>
      <c r="F35" s="49"/>
      <c r="G35" s="50">
        <f t="shared" si="1"/>
        <v>0</v>
      </c>
    </row>
    <row r="36" spans="1:7" x14ac:dyDescent="0.2">
      <c r="A36" s="45"/>
      <c r="B36" s="64"/>
      <c r="C36" s="65" t="s">
        <v>34</v>
      </c>
      <c r="D36" s="66">
        <v>600</v>
      </c>
      <c r="E36" s="49"/>
      <c r="F36" s="49"/>
      <c r="G36" s="50">
        <f t="shared" si="1"/>
        <v>0</v>
      </c>
    </row>
    <row r="37" spans="1:7" x14ac:dyDescent="0.2">
      <c r="A37" s="45"/>
      <c r="B37" s="64"/>
      <c r="C37" s="65" t="s">
        <v>34</v>
      </c>
      <c r="D37" s="66">
        <v>600</v>
      </c>
      <c r="E37" s="49"/>
      <c r="F37" s="49"/>
      <c r="G37" s="50">
        <f t="shared" si="1"/>
        <v>0</v>
      </c>
    </row>
    <row r="38" spans="1:7" x14ac:dyDescent="0.2">
      <c r="A38" s="45"/>
      <c r="B38" s="64"/>
      <c r="C38" s="65" t="s">
        <v>34</v>
      </c>
      <c r="D38" s="66">
        <v>600</v>
      </c>
      <c r="E38" s="49"/>
      <c r="F38" s="49"/>
      <c r="G38" s="50">
        <f t="shared" si="1"/>
        <v>0</v>
      </c>
    </row>
    <row r="39" spans="1:7" x14ac:dyDescent="0.2">
      <c r="A39" s="45"/>
      <c r="B39" s="64"/>
      <c r="C39" s="65" t="s">
        <v>34</v>
      </c>
      <c r="D39" s="66">
        <v>600</v>
      </c>
      <c r="E39" s="49"/>
      <c r="F39" s="49"/>
      <c r="G39" s="50">
        <f t="shared" si="1"/>
        <v>0</v>
      </c>
    </row>
    <row r="40" spans="1:7" x14ac:dyDescent="0.2">
      <c r="A40" s="45"/>
      <c r="B40" s="64"/>
      <c r="C40" s="65" t="s">
        <v>34</v>
      </c>
      <c r="D40" s="66">
        <v>600</v>
      </c>
      <c r="E40" s="49"/>
      <c r="F40" s="49"/>
      <c r="G40" s="50">
        <f t="shared" si="1"/>
        <v>0</v>
      </c>
    </row>
    <row r="41" spans="1:7" x14ac:dyDescent="0.2">
      <c r="A41" s="45"/>
      <c r="B41" s="64"/>
      <c r="C41" s="65" t="s">
        <v>34</v>
      </c>
      <c r="D41" s="66">
        <v>600</v>
      </c>
      <c r="E41" s="49"/>
      <c r="F41" s="49"/>
      <c r="G41" s="50">
        <f t="shared" si="1"/>
        <v>0</v>
      </c>
    </row>
    <row r="42" spans="1:7" ht="51" x14ac:dyDescent="0.2">
      <c r="A42" s="68" t="s">
        <v>72</v>
      </c>
      <c r="B42" s="68" t="s">
        <v>195</v>
      </c>
      <c r="C42" s="19" t="s">
        <v>296</v>
      </c>
      <c r="D42" s="63" t="s">
        <v>0</v>
      </c>
      <c r="E42" s="63" t="s">
        <v>175</v>
      </c>
      <c r="F42" s="63" t="s">
        <v>313</v>
      </c>
      <c r="G42" s="63" t="s">
        <v>1</v>
      </c>
    </row>
    <row r="43" spans="1:7" x14ac:dyDescent="0.2">
      <c r="A43" s="68"/>
      <c r="B43" s="69"/>
      <c r="C43" s="65" t="s">
        <v>34</v>
      </c>
      <c r="D43" s="66">
        <v>600</v>
      </c>
      <c r="E43" s="49"/>
      <c r="F43" s="49"/>
      <c r="G43" s="50">
        <f t="shared" si="1"/>
        <v>0</v>
      </c>
    </row>
    <row r="44" spans="1:7" x14ac:dyDescent="0.2">
      <c r="A44" s="68"/>
      <c r="B44" s="69"/>
      <c r="C44" s="65" t="s">
        <v>34</v>
      </c>
      <c r="D44" s="66">
        <v>600</v>
      </c>
      <c r="E44" s="49"/>
      <c r="F44" s="49"/>
      <c r="G44" s="50">
        <f t="shared" si="1"/>
        <v>0</v>
      </c>
    </row>
    <row r="45" spans="1:7" x14ac:dyDescent="0.2">
      <c r="A45" s="68"/>
      <c r="B45" s="69"/>
      <c r="C45" s="65" t="s">
        <v>34</v>
      </c>
      <c r="D45" s="66">
        <v>600</v>
      </c>
      <c r="E45" s="49"/>
      <c r="F45" s="49"/>
      <c r="G45" s="50">
        <f t="shared" si="1"/>
        <v>0</v>
      </c>
    </row>
    <row r="46" spans="1:7" x14ac:dyDescent="0.2">
      <c r="A46" s="68"/>
      <c r="B46" s="69"/>
      <c r="C46" s="65" t="s">
        <v>34</v>
      </c>
      <c r="D46" s="66">
        <v>600</v>
      </c>
      <c r="E46" s="49"/>
      <c r="F46" s="49"/>
      <c r="G46" s="50">
        <f t="shared" si="1"/>
        <v>0</v>
      </c>
    </row>
    <row r="47" spans="1:7" x14ac:dyDescent="0.2">
      <c r="A47" s="68"/>
      <c r="B47" s="69"/>
      <c r="C47" s="65" t="s">
        <v>34</v>
      </c>
      <c r="D47" s="66">
        <v>600</v>
      </c>
      <c r="E47" s="49"/>
      <c r="F47" s="49"/>
      <c r="G47" s="50">
        <f t="shared" si="1"/>
        <v>0</v>
      </c>
    </row>
    <row r="48" spans="1:7" x14ac:dyDescent="0.2">
      <c r="A48" s="68"/>
      <c r="B48" s="69"/>
      <c r="C48" s="65" t="s">
        <v>34</v>
      </c>
      <c r="D48" s="66">
        <v>600</v>
      </c>
      <c r="E48" s="49"/>
      <c r="F48" s="49"/>
      <c r="G48" s="50">
        <f t="shared" si="1"/>
        <v>0</v>
      </c>
    </row>
    <row r="49" spans="1:7" x14ac:dyDescent="0.2">
      <c r="A49" s="68"/>
      <c r="B49" s="69"/>
      <c r="C49" s="65" t="s">
        <v>34</v>
      </c>
      <c r="D49" s="66">
        <v>600</v>
      </c>
      <c r="E49" s="49"/>
      <c r="F49" s="49"/>
      <c r="G49" s="50">
        <f t="shared" si="1"/>
        <v>0</v>
      </c>
    </row>
    <row r="50" spans="1:7" x14ac:dyDescent="0.2">
      <c r="A50" s="68"/>
      <c r="B50" s="69"/>
      <c r="C50" s="65" t="s">
        <v>34</v>
      </c>
      <c r="D50" s="66">
        <v>600</v>
      </c>
      <c r="E50" s="49"/>
      <c r="F50" s="49"/>
      <c r="G50" s="50">
        <f t="shared" si="1"/>
        <v>0</v>
      </c>
    </row>
    <row r="51" spans="1:7" x14ac:dyDescent="0.2">
      <c r="A51" s="68"/>
      <c r="B51" s="69"/>
      <c r="C51" s="65" t="s">
        <v>34</v>
      </c>
      <c r="D51" s="66">
        <v>600</v>
      </c>
      <c r="E51" s="49"/>
      <c r="F51" s="49"/>
      <c r="G51" s="50">
        <f t="shared" si="1"/>
        <v>0</v>
      </c>
    </row>
    <row r="52" spans="1:7" x14ac:dyDescent="0.2">
      <c r="A52" s="68"/>
      <c r="B52" s="69"/>
      <c r="C52" s="65" t="s">
        <v>34</v>
      </c>
      <c r="D52" s="66">
        <v>600</v>
      </c>
      <c r="E52" s="49"/>
      <c r="F52" s="49"/>
      <c r="G52" s="50">
        <f t="shared" si="1"/>
        <v>0</v>
      </c>
    </row>
    <row r="53" spans="1:7" ht="51" x14ac:dyDescent="0.2">
      <c r="A53" s="62" t="s">
        <v>72</v>
      </c>
      <c r="B53" s="62" t="s">
        <v>195</v>
      </c>
      <c r="C53" s="19" t="s">
        <v>279</v>
      </c>
      <c r="D53" s="63" t="s">
        <v>0</v>
      </c>
      <c r="E53" s="63" t="s">
        <v>175</v>
      </c>
      <c r="F53" s="63" t="s">
        <v>313</v>
      </c>
      <c r="G53" s="5" t="s">
        <v>1</v>
      </c>
    </row>
    <row r="54" spans="1:7" x14ac:dyDescent="0.2">
      <c r="A54" s="45"/>
      <c r="B54" s="64"/>
      <c r="C54" s="65" t="s">
        <v>34</v>
      </c>
      <c r="D54" s="66">
        <v>400</v>
      </c>
      <c r="E54" s="49"/>
      <c r="F54" s="49"/>
      <c r="G54" s="50">
        <f t="shared" si="1"/>
        <v>0</v>
      </c>
    </row>
    <row r="55" spans="1:7" x14ac:dyDescent="0.2">
      <c r="A55" s="45"/>
      <c r="B55" s="64"/>
      <c r="C55" s="65" t="s">
        <v>34</v>
      </c>
      <c r="D55" s="66">
        <v>400</v>
      </c>
      <c r="E55" s="49"/>
      <c r="F55" s="49"/>
      <c r="G55" s="50">
        <f t="shared" si="1"/>
        <v>0</v>
      </c>
    </row>
    <row r="56" spans="1:7" x14ac:dyDescent="0.2">
      <c r="A56" s="45"/>
      <c r="B56" s="64"/>
      <c r="C56" s="65" t="s">
        <v>34</v>
      </c>
      <c r="D56" s="66">
        <v>400</v>
      </c>
      <c r="E56" s="49"/>
      <c r="F56" s="49"/>
      <c r="G56" s="50">
        <f t="shared" si="1"/>
        <v>0</v>
      </c>
    </row>
    <row r="57" spans="1:7" x14ac:dyDescent="0.2">
      <c r="A57" s="45"/>
      <c r="B57" s="64"/>
      <c r="C57" s="65" t="s">
        <v>34</v>
      </c>
      <c r="D57" s="66">
        <v>400</v>
      </c>
      <c r="E57" s="49"/>
      <c r="F57" s="49"/>
      <c r="G57" s="50">
        <f t="shared" si="1"/>
        <v>0</v>
      </c>
    </row>
    <row r="58" spans="1:7" x14ac:dyDescent="0.2">
      <c r="A58" s="45"/>
      <c r="B58" s="64"/>
      <c r="C58" s="65" t="s">
        <v>34</v>
      </c>
      <c r="D58" s="66">
        <v>400</v>
      </c>
      <c r="E58" s="49"/>
      <c r="F58" s="49"/>
      <c r="G58" s="50">
        <f t="shared" si="1"/>
        <v>0</v>
      </c>
    </row>
    <row r="59" spans="1:7" x14ac:dyDescent="0.2">
      <c r="A59" s="45"/>
      <c r="B59" s="64"/>
      <c r="C59" s="65" t="s">
        <v>34</v>
      </c>
      <c r="D59" s="66">
        <v>400</v>
      </c>
      <c r="E59" s="49"/>
      <c r="F59" s="49"/>
      <c r="G59" s="50">
        <f t="shared" si="1"/>
        <v>0</v>
      </c>
    </row>
    <row r="60" spans="1:7" x14ac:dyDescent="0.2">
      <c r="A60" s="45"/>
      <c r="B60" s="64"/>
      <c r="C60" s="65" t="s">
        <v>34</v>
      </c>
      <c r="D60" s="66">
        <v>400</v>
      </c>
      <c r="E60" s="49"/>
      <c r="F60" s="49"/>
      <c r="G60" s="50">
        <f t="shared" si="1"/>
        <v>0</v>
      </c>
    </row>
    <row r="61" spans="1:7" x14ac:dyDescent="0.2">
      <c r="A61" s="45"/>
      <c r="B61" s="64"/>
      <c r="C61" s="65" t="s">
        <v>34</v>
      </c>
      <c r="D61" s="66">
        <v>400</v>
      </c>
      <c r="E61" s="49"/>
      <c r="F61" s="49"/>
      <c r="G61" s="50">
        <f t="shared" si="1"/>
        <v>0</v>
      </c>
    </row>
    <row r="62" spans="1:7" x14ac:dyDescent="0.2">
      <c r="A62" s="45"/>
      <c r="B62" s="64"/>
      <c r="C62" s="65" t="s">
        <v>34</v>
      </c>
      <c r="D62" s="66">
        <v>400</v>
      </c>
      <c r="E62" s="49"/>
      <c r="F62" s="49"/>
      <c r="G62" s="50">
        <f t="shared" si="1"/>
        <v>0</v>
      </c>
    </row>
    <row r="63" spans="1:7" x14ac:dyDescent="0.2">
      <c r="A63" s="45"/>
      <c r="B63" s="64"/>
      <c r="C63" s="65" t="s">
        <v>34</v>
      </c>
      <c r="D63" s="66">
        <v>400</v>
      </c>
      <c r="E63" s="49"/>
      <c r="F63" s="49"/>
      <c r="G63" s="50">
        <f t="shared" si="1"/>
        <v>0</v>
      </c>
    </row>
    <row r="64" spans="1:7" ht="51" x14ac:dyDescent="0.2">
      <c r="A64" s="62" t="s">
        <v>72</v>
      </c>
      <c r="B64" s="62" t="s">
        <v>195</v>
      </c>
      <c r="C64" s="19" t="s">
        <v>295</v>
      </c>
      <c r="D64" s="63" t="s">
        <v>0</v>
      </c>
      <c r="E64" s="63" t="s">
        <v>175</v>
      </c>
      <c r="F64" s="63" t="s">
        <v>313</v>
      </c>
      <c r="G64" s="5" t="s">
        <v>1</v>
      </c>
    </row>
    <row r="65" spans="1:7" x14ac:dyDescent="0.2">
      <c r="A65" s="45"/>
      <c r="B65" s="64"/>
      <c r="C65" s="65" t="s">
        <v>34</v>
      </c>
      <c r="D65" s="66">
        <v>350</v>
      </c>
      <c r="E65" s="49"/>
      <c r="F65" s="49"/>
      <c r="G65" s="50">
        <f t="shared" si="1"/>
        <v>0</v>
      </c>
    </row>
    <row r="66" spans="1:7" x14ac:dyDescent="0.2">
      <c r="A66" s="45"/>
      <c r="B66" s="64"/>
      <c r="C66" s="65" t="s">
        <v>34</v>
      </c>
      <c r="D66" s="66">
        <v>350</v>
      </c>
      <c r="E66" s="49"/>
      <c r="F66" s="49"/>
      <c r="G66" s="50">
        <f t="shared" si="1"/>
        <v>0</v>
      </c>
    </row>
    <row r="67" spans="1:7" x14ac:dyDescent="0.2">
      <c r="A67" s="45"/>
      <c r="B67" s="64"/>
      <c r="C67" s="65" t="s">
        <v>34</v>
      </c>
      <c r="D67" s="66">
        <v>350</v>
      </c>
      <c r="E67" s="49"/>
      <c r="F67" s="49"/>
      <c r="G67" s="50">
        <f t="shared" si="1"/>
        <v>0</v>
      </c>
    </row>
    <row r="68" spans="1:7" x14ac:dyDescent="0.2">
      <c r="A68" s="45"/>
      <c r="B68" s="64"/>
      <c r="C68" s="65" t="s">
        <v>34</v>
      </c>
      <c r="D68" s="66">
        <v>350</v>
      </c>
      <c r="E68" s="49"/>
      <c r="F68" s="49"/>
      <c r="G68" s="50">
        <f t="shared" si="1"/>
        <v>0</v>
      </c>
    </row>
    <row r="69" spans="1:7" x14ac:dyDescent="0.2">
      <c r="A69" s="45"/>
      <c r="B69" s="64"/>
      <c r="C69" s="65" t="s">
        <v>34</v>
      </c>
      <c r="D69" s="66">
        <v>350</v>
      </c>
      <c r="E69" s="49"/>
      <c r="F69" s="49"/>
      <c r="G69" s="50">
        <f t="shared" si="1"/>
        <v>0</v>
      </c>
    </row>
    <row r="70" spans="1:7" x14ac:dyDescent="0.2">
      <c r="A70" s="45"/>
      <c r="B70" s="64"/>
      <c r="C70" s="65" t="s">
        <v>34</v>
      </c>
      <c r="D70" s="66">
        <v>350</v>
      </c>
      <c r="E70" s="49"/>
      <c r="F70" s="49"/>
      <c r="G70" s="50">
        <f t="shared" si="1"/>
        <v>0</v>
      </c>
    </row>
    <row r="71" spans="1:7" x14ac:dyDescent="0.2">
      <c r="A71" s="45"/>
      <c r="B71" s="64"/>
      <c r="C71" s="65" t="s">
        <v>34</v>
      </c>
      <c r="D71" s="66">
        <v>350</v>
      </c>
      <c r="E71" s="49"/>
      <c r="F71" s="49"/>
      <c r="G71" s="50">
        <f t="shared" si="1"/>
        <v>0</v>
      </c>
    </row>
    <row r="72" spans="1:7" x14ac:dyDescent="0.2">
      <c r="A72" s="45"/>
      <c r="B72" s="64"/>
      <c r="C72" s="65" t="s">
        <v>34</v>
      </c>
      <c r="D72" s="66">
        <v>350</v>
      </c>
      <c r="E72" s="49"/>
      <c r="F72" s="49"/>
      <c r="G72" s="50">
        <f t="shared" si="1"/>
        <v>0</v>
      </c>
    </row>
    <row r="73" spans="1:7" x14ac:dyDescent="0.2">
      <c r="A73" s="45"/>
      <c r="B73" s="64"/>
      <c r="C73" s="65" t="s">
        <v>34</v>
      </c>
      <c r="D73" s="66">
        <v>350</v>
      </c>
      <c r="E73" s="49"/>
      <c r="F73" s="49"/>
      <c r="G73" s="50">
        <f t="shared" si="1"/>
        <v>0</v>
      </c>
    </row>
    <row r="74" spans="1:7" x14ac:dyDescent="0.2">
      <c r="A74" s="45"/>
      <c r="B74" s="64"/>
      <c r="C74" s="65" t="s">
        <v>34</v>
      </c>
      <c r="D74" s="66">
        <v>350</v>
      </c>
      <c r="E74" s="49"/>
      <c r="F74" s="49"/>
      <c r="G74" s="50">
        <f t="shared" si="1"/>
        <v>0</v>
      </c>
    </row>
    <row r="75" spans="1:7" ht="25.5" x14ac:dyDescent="0.2">
      <c r="A75" s="62" t="s">
        <v>75</v>
      </c>
      <c r="B75" s="62" t="s">
        <v>195</v>
      </c>
      <c r="C75" s="19" t="s">
        <v>282</v>
      </c>
      <c r="D75" s="63" t="s">
        <v>0</v>
      </c>
      <c r="E75" s="188" t="s">
        <v>175</v>
      </c>
      <c r="F75" s="189"/>
      <c r="G75" s="5" t="s">
        <v>1</v>
      </c>
    </row>
    <row r="76" spans="1:7" x14ac:dyDescent="0.2">
      <c r="A76" s="45"/>
      <c r="B76" s="64"/>
      <c r="C76" s="65" t="s">
        <v>34</v>
      </c>
      <c r="D76" s="66">
        <v>100</v>
      </c>
      <c r="E76" s="190"/>
      <c r="F76" s="191"/>
      <c r="G76" s="50">
        <f t="shared" ref="G76:G95" si="2">(D76*E76)/100</f>
        <v>0</v>
      </c>
    </row>
    <row r="77" spans="1:7" x14ac:dyDescent="0.2">
      <c r="A77" s="45"/>
      <c r="B77" s="64"/>
      <c r="C77" s="65" t="s">
        <v>34</v>
      </c>
      <c r="D77" s="66">
        <v>100</v>
      </c>
      <c r="E77" s="190"/>
      <c r="F77" s="191"/>
      <c r="G77" s="50">
        <f t="shared" si="2"/>
        <v>0</v>
      </c>
    </row>
    <row r="78" spans="1:7" x14ac:dyDescent="0.2">
      <c r="A78" s="45"/>
      <c r="B78" s="64"/>
      <c r="C78" s="65" t="s">
        <v>34</v>
      </c>
      <c r="D78" s="66">
        <v>100</v>
      </c>
      <c r="E78" s="190"/>
      <c r="F78" s="191"/>
      <c r="G78" s="50">
        <f t="shared" si="2"/>
        <v>0</v>
      </c>
    </row>
    <row r="79" spans="1:7" x14ac:dyDescent="0.2">
      <c r="A79" s="45"/>
      <c r="B79" s="64"/>
      <c r="C79" s="65" t="s">
        <v>34</v>
      </c>
      <c r="D79" s="66">
        <v>100</v>
      </c>
      <c r="E79" s="190"/>
      <c r="F79" s="191"/>
      <c r="G79" s="50">
        <f t="shared" si="2"/>
        <v>0</v>
      </c>
    </row>
    <row r="80" spans="1:7" x14ac:dyDescent="0.2">
      <c r="A80" s="45"/>
      <c r="B80" s="64"/>
      <c r="C80" s="65" t="s">
        <v>34</v>
      </c>
      <c r="D80" s="66">
        <v>100</v>
      </c>
      <c r="E80" s="190"/>
      <c r="F80" s="191"/>
      <c r="G80" s="50">
        <f t="shared" si="2"/>
        <v>0</v>
      </c>
    </row>
    <row r="81" spans="1:7" x14ac:dyDescent="0.2">
      <c r="A81" s="45"/>
      <c r="B81" s="64"/>
      <c r="C81" s="65" t="s">
        <v>34</v>
      </c>
      <c r="D81" s="66">
        <v>100</v>
      </c>
      <c r="E81" s="190"/>
      <c r="F81" s="191"/>
      <c r="G81" s="50">
        <f t="shared" si="2"/>
        <v>0</v>
      </c>
    </row>
    <row r="82" spans="1:7" x14ac:dyDescent="0.2">
      <c r="A82" s="45"/>
      <c r="B82" s="64"/>
      <c r="C82" s="65" t="s">
        <v>34</v>
      </c>
      <c r="D82" s="66">
        <v>100</v>
      </c>
      <c r="E82" s="190"/>
      <c r="F82" s="191"/>
      <c r="G82" s="50">
        <f t="shared" si="2"/>
        <v>0</v>
      </c>
    </row>
    <row r="83" spans="1:7" x14ac:dyDescent="0.2">
      <c r="A83" s="45"/>
      <c r="B83" s="64"/>
      <c r="C83" s="65" t="s">
        <v>34</v>
      </c>
      <c r="D83" s="66">
        <v>100</v>
      </c>
      <c r="E83" s="190"/>
      <c r="F83" s="191"/>
      <c r="G83" s="50">
        <f t="shared" si="2"/>
        <v>0</v>
      </c>
    </row>
    <row r="84" spans="1:7" x14ac:dyDescent="0.2">
      <c r="A84" s="45"/>
      <c r="B84" s="64"/>
      <c r="C84" s="65" t="s">
        <v>34</v>
      </c>
      <c r="D84" s="66">
        <v>100</v>
      </c>
      <c r="E84" s="190"/>
      <c r="F84" s="191"/>
      <c r="G84" s="50">
        <f t="shared" si="2"/>
        <v>0</v>
      </c>
    </row>
    <row r="85" spans="1:7" x14ac:dyDescent="0.2">
      <c r="A85" s="45"/>
      <c r="B85" s="64"/>
      <c r="C85" s="65" t="s">
        <v>34</v>
      </c>
      <c r="D85" s="66">
        <v>100</v>
      </c>
      <c r="E85" s="190"/>
      <c r="F85" s="191"/>
      <c r="G85" s="50">
        <f t="shared" si="2"/>
        <v>0</v>
      </c>
    </row>
    <row r="86" spans="1:7" ht="25.5" x14ac:dyDescent="0.2">
      <c r="A86" s="62" t="s">
        <v>76</v>
      </c>
      <c r="B86" s="62" t="s">
        <v>195</v>
      </c>
      <c r="C86" s="19" t="s">
        <v>281</v>
      </c>
      <c r="D86" s="63" t="s">
        <v>0</v>
      </c>
      <c r="E86" s="188" t="s">
        <v>175</v>
      </c>
      <c r="F86" s="189"/>
      <c r="G86" s="5" t="s">
        <v>1</v>
      </c>
    </row>
    <row r="87" spans="1:7" x14ac:dyDescent="0.2">
      <c r="A87" s="45"/>
      <c r="B87" s="64"/>
      <c r="C87" s="65" t="s">
        <v>34</v>
      </c>
      <c r="D87" s="66">
        <v>100</v>
      </c>
      <c r="E87" s="190"/>
      <c r="F87" s="191"/>
      <c r="G87" s="50">
        <f t="shared" si="2"/>
        <v>0</v>
      </c>
    </row>
    <row r="88" spans="1:7" x14ac:dyDescent="0.2">
      <c r="A88" s="45"/>
      <c r="B88" s="64"/>
      <c r="C88" s="65" t="s">
        <v>34</v>
      </c>
      <c r="D88" s="66">
        <v>100</v>
      </c>
      <c r="E88" s="190"/>
      <c r="F88" s="191"/>
      <c r="G88" s="50">
        <f t="shared" si="2"/>
        <v>0</v>
      </c>
    </row>
    <row r="89" spans="1:7" x14ac:dyDescent="0.2">
      <c r="A89" s="45"/>
      <c r="B89" s="64"/>
      <c r="C89" s="65" t="s">
        <v>34</v>
      </c>
      <c r="D89" s="66">
        <v>100</v>
      </c>
      <c r="E89" s="190"/>
      <c r="F89" s="191"/>
      <c r="G89" s="50">
        <f t="shared" si="2"/>
        <v>0</v>
      </c>
    </row>
    <row r="90" spans="1:7" x14ac:dyDescent="0.2">
      <c r="A90" s="45"/>
      <c r="B90" s="64"/>
      <c r="C90" s="65" t="s">
        <v>34</v>
      </c>
      <c r="D90" s="66">
        <v>100</v>
      </c>
      <c r="E90" s="190"/>
      <c r="F90" s="191"/>
      <c r="G90" s="50">
        <f t="shared" si="2"/>
        <v>0</v>
      </c>
    </row>
    <row r="91" spans="1:7" x14ac:dyDescent="0.2">
      <c r="A91" s="45"/>
      <c r="B91" s="64"/>
      <c r="C91" s="65" t="s">
        <v>34</v>
      </c>
      <c r="D91" s="66">
        <v>100</v>
      </c>
      <c r="E91" s="190"/>
      <c r="F91" s="191"/>
      <c r="G91" s="50">
        <f t="shared" si="2"/>
        <v>0</v>
      </c>
    </row>
    <row r="92" spans="1:7" x14ac:dyDescent="0.2">
      <c r="A92" s="45"/>
      <c r="B92" s="64"/>
      <c r="C92" s="65" t="s">
        <v>34</v>
      </c>
      <c r="D92" s="66">
        <v>100</v>
      </c>
      <c r="E92" s="190"/>
      <c r="F92" s="191"/>
      <c r="G92" s="50">
        <f t="shared" si="2"/>
        <v>0</v>
      </c>
    </row>
    <row r="93" spans="1:7" x14ac:dyDescent="0.2">
      <c r="A93" s="45"/>
      <c r="B93" s="64"/>
      <c r="C93" s="65" t="s">
        <v>34</v>
      </c>
      <c r="D93" s="66">
        <v>100</v>
      </c>
      <c r="E93" s="190"/>
      <c r="F93" s="191"/>
      <c r="G93" s="50">
        <f t="shared" si="2"/>
        <v>0</v>
      </c>
    </row>
    <row r="94" spans="1:7" x14ac:dyDescent="0.2">
      <c r="A94" s="45"/>
      <c r="B94" s="64"/>
      <c r="C94" s="65" t="s">
        <v>34</v>
      </c>
      <c r="D94" s="66">
        <v>100</v>
      </c>
      <c r="E94" s="190"/>
      <c r="F94" s="191"/>
      <c r="G94" s="50">
        <f t="shared" si="2"/>
        <v>0</v>
      </c>
    </row>
    <row r="95" spans="1:7" x14ac:dyDescent="0.2">
      <c r="A95" s="45"/>
      <c r="B95" s="64"/>
      <c r="C95" s="65" t="s">
        <v>34</v>
      </c>
      <c r="D95" s="66">
        <v>100</v>
      </c>
      <c r="E95" s="190"/>
      <c r="F95" s="191"/>
      <c r="G95" s="50">
        <f t="shared" si="2"/>
        <v>0</v>
      </c>
    </row>
    <row r="96" spans="1:7" x14ac:dyDescent="0.2">
      <c r="A96" s="45"/>
      <c r="B96" s="64"/>
      <c r="C96" s="65" t="s">
        <v>34</v>
      </c>
      <c r="D96" s="66">
        <v>100</v>
      </c>
      <c r="E96" s="190"/>
      <c r="F96" s="191"/>
      <c r="G96" s="50">
        <f t="shared" ref="G96" si="3">(D96*E96)/100</f>
        <v>0</v>
      </c>
    </row>
    <row r="97" spans="1:7" ht="25.5" x14ac:dyDescent="0.2">
      <c r="A97" s="68" t="s">
        <v>76</v>
      </c>
      <c r="B97" s="68" t="s">
        <v>195</v>
      </c>
      <c r="C97" s="19" t="s">
        <v>294</v>
      </c>
      <c r="D97" s="63" t="s">
        <v>0</v>
      </c>
      <c r="E97" s="188" t="s">
        <v>175</v>
      </c>
      <c r="F97" s="189"/>
      <c r="G97" s="63" t="s">
        <v>1</v>
      </c>
    </row>
    <row r="98" spans="1:7" x14ac:dyDescent="0.2">
      <c r="A98" s="70"/>
      <c r="B98" s="70"/>
      <c r="C98" s="65" t="s">
        <v>34</v>
      </c>
      <c r="D98" s="66">
        <v>350</v>
      </c>
      <c r="E98" s="190"/>
      <c r="F98" s="191"/>
      <c r="G98" s="50">
        <f t="shared" ref="G98:G99" si="4">(D98*E98)/100</f>
        <v>0</v>
      </c>
    </row>
    <row r="99" spans="1:7" x14ac:dyDescent="0.2">
      <c r="A99" s="70"/>
      <c r="B99" s="70"/>
      <c r="C99" s="65" t="s">
        <v>34</v>
      </c>
      <c r="D99" s="66">
        <v>350</v>
      </c>
      <c r="E99" s="190"/>
      <c r="F99" s="191"/>
      <c r="G99" s="50">
        <f t="shared" si="4"/>
        <v>0</v>
      </c>
    </row>
    <row r="100" spans="1:7" x14ac:dyDescent="0.2">
      <c r="A100" s="70"/>
      <c r="B100" s="70"/>
      <c r="C100" s="65" t="s">
        <v>34</v>
      </c>
      <c r="D100" s="66">
        <v>350</v>
      </c>
      <c r="E100" s="190"/>
      <c r="F100" s="191"/>
      <c r="G100" s="50">
        <f t="shared" ref="G100:G101" si="5">(D100*E100)/100</f>
        <v>0</v>
      </c>
    </row>
    <row r="101" spans="1:7" x14ac:dyDescent="0.2">
      <c r="A101" s="70"/>
      <c r="B101" s="70"/>
      <c r="C101" s="65" t="s">
        <v>34</v>
      </c>
      <c r="D101" s="66">
        <v>350</v>
      </c>
      <c r="E101" s="190"/>
      <c r="F101" s="191"/>
      <c r="G101" s="50">
        <f t="shared" si="5"/>
        <v>0</v>
      </c>
    </row>
    <row r="102" spans="1:7" x14ac:dyDescent="0.2">
      <c r="A102" s="70"/>
      <c r="B102" s="70"/>
      <c r="C102" s="65" t="s">
        <v>34</v>
      </c>
      <c r="D102" s="66">
        <v>350</v>
      </c>
      <c r="E102" s="190"/>
      <c r="F102" s="191"/>
      <c r="G102" s="50">
        <f t="shared" ref="G102:G103" si="6">(D102*E102)/100</f>
        <v>0</v>
      </c>
    </row>
    <row r="103" spans="1:7" x14ac:dyDescent="0.2">
      <c r="A103" s="70"/>
      <c r="B103" s="70"/>
      <c r="C103" s="65" t="s">
        <v>34</v>
      </c>
      <c r="D103" s="66">
        <v>350</v>
      </c>
      <c r="E103" s="190"/>
      <c r="F103" s="191"/>
      <c r="G103" s="50">
        <f t="shared" si="6"/>
        <v>0</v>
      </c>
    </row>
    <row r="104" spans="1:7" x14ac:dyDescent="0.2">
      <c r="A104" s="70"/>
      <c r="B104" s="70"/>
      <c r="C104" s="65" t="s">
        <v>34</v>
      </c>
      <c r="D104" s="66">
        <v>350</v>
      </c>
      <c r="E104" s="190"/>
      <c r="F104" s="191"/>
      <c r="G104" s="50">
        <f t="shared" ref="G104:G105" si="7">(D104*E104)/100</f>
        <v>0</v>
      </c>
    </row>
    <row r="105" spans="1:7" x14ac:dyDescent="0.2">
      <c r="A105" s="70"/>
      <c r="B105" s="70"/>
      <c r="C105" s="65" t="s">
        <v>34</v>
      </c>
      <c r="D105" s="66">
        <v>350</v>
      </c>
      <c r="E105" s="190"/>
      <c r="F105" s="191"/>
      <c r="G105" s="50">
        <f t="shared" si="7"/>
        <v>0</v>
      </c>
    </row>
    <row r="106" spans="1:7" x14ac:dyDescent="0.2">
      <c r="A106" s="70"/>
      <c r="B106" s="70"/>
      <c r="C106" s="65" t="s">
        <v>34</v>
      </c>
      <c r="D106" s="66">
        <v>350</v>
      </c>
      <c r="E106" s="190"/>
      <c r="F106" s="191"/>
      <c r="G106" s="50">
        <f t="shared" ref="G106" si="8">(D106*E106)/100</f>
        <v>0</v>
      </c>
    </row>
    <row r="107" spans="1:7" x14ac:dyDescent="0.2">
      <c r="A107" s="70"/>
      <c r="B107" s="70"/>
      <c r="C107" s="65" t="s">
        <v>34</v>
      </c>
      <c r="D107" s="66">
        <v>350</v>
      </c>
      <c r="E107" s="132"/>
      <c r="F107" s="133"/>
      <c r="G107" s="50">
        <f t="shared" ref="G107" si="9">(D107*E107)/100</f>
        <v>0</v>
      </c>
    </row>
    <row r="108" spans="1:7" ht="25.5" x14ac:dyDescent="0.2">
      <c r="A108" s="62" t="s">
        <v>77</v>
      </c>
      <c r="B108" s="62" t="s">
        <v>193</v>
      </c>
      <c r="C108" s="19" t="s">
        <v>137</v>
      </c>
      <c r="D108" s="63" t="s">
        <v>0</v>
      </c>
      <c r="E108" s="188" t="s">
        <v>175</v>
      </c>
      <c r="F108" s="189"/>
      <c r="G108" s="5" t="s">
        <v>1</v>
      </c>
    </row>
    <row r="109" spans="1:7" x14ac:dyDescent="0.2">
      <c r="A109" s="45"/>
      <c r="B109" s="64"/>
      <c r="C109" s="65" t="s">
        <v>34</v>
      </c>
      <c r="D109" s="66">
        <v>100</v>
      </c>
      <c r="E109" s="190"/>
      <c r="F109" s="191"/>
      <c r="G109" s="50">
        <f>(D109*E109)/100</f>
        <v>0</v>
      </c>
    </row>
    <row r="110" spans="1:7" x14ac:dyDescent="0.2">
      <c r="A110" s="45"/>
      <c r="B110" s="64"/>
      <c r="C110" s="65" t="s">
        <v>34</v>
      </c>
      <c r="D110" s="66">
        <v>100</v>
      </c>
      <c r="E110" s="190"/>
      <c r="F110" s="191"/>
      <c r="G110" s="50">
        <f t="shared" ref="G110:G166" si="10">(D110*E110)/100</f>
        <v>0</v>
      </c>
    </row>
    <row r="111" spans="1:7" x14ac:dyDescent="0.2">
      <c r="A111" s="45"/>
      <c r="B111" s="64"/>
      <c r="C111" s="65" t="s">
        <v>34</v>
      </c>
      <c r="D111" s="66">
        <v>100</v>
      </c>
      <c r="E111" s="190"/>
      <c r="F111" s="191"/>
      <c r="G111" s="50">
        <f t="shared" si="10"/>
        <v>0</v>
      </c>
    </row>
    <row r="112" spans="1:7" x14ac:dyDescent="0.2">
      <c r="A112" s="45"/>
      <c r="B112" s="64"/>
      <c r="C112" s="65" t="s">
        <v>34</v>
      </c>
      <c r="D112" s="66">
        <v>100</v>
      </c>
      <c r="E112" s="190"/>
      <c r="F112" s="191"/>
      <c r="G112" s="50">
        <f t="shared" si="10"/>
        <v>0</v>
      </c>
    </row>
    <row r="113" spans="1:7" x14ac:dyDescent="0.2">
      <c r="A113" s="45"/>
      <c r="B113" s="64"/>
      <c r="C113" s="65" t="s">
        <v>34</v>
      </c>
      <c r="D113" s="66">
        <v>100</v>
      </c>
      <c r="E113" s="190"/>
      <c r="F113" s="191"/>
      <c r="G113" s="50">
        <f t="shared" si="10"/>
        <v>0</v>
      </c>
    </row>
    <row r="114" spans="1:7" x14ac:dyDescent="0.2">
      <c r="A114" s="45"/>
      <c r="B114" s="64"/>
      <c r="C114" s="65" t="s">
        <v>34</v>
      </c>
      <c r="D114" s="66">
        <v>100</v>
      </c>
      <c r="E114" s="190"/>
      <c r="F114" s="191"/>
      <c r="G114" s="50">
        <f t="shared" si="10"/>
        <v>0</v>
      </c>
    </row>
    <row r="115" spans="1:7" x14ac:dyDescent="0.2">
      <c r="A115" s="45"/>
      <c r="B115" s="64"/>
      <c r="C115" s="65" t="s">
        <v>34</v>
      </c>
      <c r="D115" s="66">
        <v>100</v>
      </c>
      <c r="E115" s="190"/>
      <c r="F115" s="191"/>
      <c r="G115" s="50">
        <f t="shared" si="10"/>
        <v>0</v>
      </c>
    </row>
    <row r="116" spans="1:7" x14ac:dyDescent="0.2">
      <c r="A116" s="45"/>
      <c r="B116" s="64"/>
      <c r="C116" s="65" t="s">
        <v>34</v>
      </c>
      <c r="D116" s="66">
        <v>100</v>
      </c>
      <c r="E116" s="190"/>
      <c r="F116" s="191"/>
      <c r="G116" s="50">
        <f t="shared" si="10"/>
        <v>0</v>
      </c>
    </row>
    <row r="117" spans="1:7" x14ac:dyDescent="0.2">
      <c r="A117" s="45"/>
      <c r="B117" s="64"/>
      <c r="C117" s="65" t="s">
        <v>34</v>
      </c>
      <c r="D117" s="66">
        <v>100</v>
      </c>
      <c r="E117" s="190"/>
      <c r="F117" s="191"/>
      <c r="G117" s="50">
        <f t="shared" si="10"/>
        <v>0</v>
      </c>
    </row>
    <row r="118" spans="1:7" x14ac:dyDescent="0.2">
      <c r="A118" s="45"/>
      <c r="B118" s="64"/>
      <c r="C118" s="65" t="s">
        <v>34</v>
      </c>
      <c r="D118" s="66">
        <v>100</v>
      </c>
      <c r="E118" s="132"/>
      <c r="F118" s="133"/>
      <c r="G118" s="50">
        <f t="shared" si="10"/>
        <v>0</v>
      </c>
    </row>
    <row r="119" spans="1:7" ht="25.5" x14ac:dyDescent="0.2">
      <c r="A119" s="62" t="s">
        <v>78</v>
      </c>
      <c r="B119" s="62" t="s">
        <v>193</v>
      </c>
      <c r="C119" s="19" t="s">
        <v>138</v>
      </c>
      <c r="D119" s="63" t="s">
        <v>0</v>
      </c>
      <c r="E119" s="188" t="s">
        <v>175</v>
      </c>
      <c r="F119" s="189"/>
      <c r="G119" s="5" t="s">
        <v>1</v>
      </c>
    </row>
    <row r="120" spans="1:7" x14ac:dyDescent="0.2">
      <c r="A120" s="45"/>
      <c r="B120" s="64"/>
      <c r="C120" s="65" t="s">
        <v>34</v>
      </c>
      <c r="D120" s="66">
        <v>100</v>
      </c>
      <c r="E120" s="190"/>
      <c r="F120" s="191"/>
      <c r="G120" s="50">
        <f t="shared" si="10"/>
        <v>0</v>
      </c>
    </row>
    <row r="121" spans="1:7" x14ac:dyDescent="0.2">
      <c r="A121" s="45"/>
      <c r="B121" s="64"/>
      <c r="C121" s="65" t="s">
        <v>34</v>
      </c>
      <c r="D121" s="66">
        <v>100</v>
      </c>
      <c r="E121" s="190"/>
      <c r="F121" s="191"/>
      <c r="G121" s="50">
        <f t="shared" si="10"/>
        <v>0</v>
      </c>
    </row>
    <row r="122" spans="1:7" x14ac:dyDescent="0.2">
      <c r="A122" s="45"/>
      <c r="B122" s="64"/>
      <c r="C122" s="65" t="s">
        <v>34</v>
      </c>
      <c r="D122" s="66">
        <v>100</v>
      </c>
      <c r="E122" s="190"/>
      <c r="F122" s="191"/>
      <c r="G122" s="50">
        <f t="shared" si="10"/>
        <v>0</v>
      </c>
    </row>
    <row r="123" spans="1:7" x14ac:dyDescent="0.2">
      <c r="A123" s="45"/>
      <c r="B123" s="64"/>
      <c r="C123" s="65" t="s">
        <v>34</v>
      </c>
      <c r="D123" s="66">
        <v>100</v>
      </c>
      <c r="E123" s="190"/>
      <c r="F123" s="191"/>
      <c r="G123" s="50">
        <f t="shared" si="10"/>
        <v>0</v>
      </c>
    </row>
    <row r="124" spans="1:7" x14ac:dyDescent="0.2">
      <c r="A124" s="45"/>
      <c r="B124" s="64"/>
      <c r="C124" s="65" t="s">
        <v>34</v>
      </c>
      <c r="D124" s="66">
        <v>100</v>
      </c>
      <c r="E124" s="190"/>
      <c r="F124" s="191"/>
      <c r="G124" s="50">
        <f t="shared" si="10"/>
        <v>0</v>
      </c>
    </row>
    <row r="125" spans="1:7" x14ac:dyDescent="0.2">
      <c r="A125" s="45"/>
      <c r="B125" s="64"/>
      <c r="C125" s="65" t="s">
        <v>34</v>
      </c>
      <c r="D125" s="66">
        <v>100</v>
      </c>
      <c r="E125" s="190"/>
      <c r="F125" s="191"/>
      <c r="G125" s="50">
        <f t="shared" si="10"/>
        <v>0</v>
      </c>
    </row>
    <row r="126" spans="1:7" x14ac:dyDescent="0.2">
      <c r="A126" s="45"/>
      <c r="B126" s="64"/>
      <c r="C126" s="65" t="s">
        <v>34</v>
      </c>
      <c r="D126" s="66">
        <v>100</v>
      </c>
      <c r="E126" s="190"/>
      <c r="F126" s="191"/>
      <c r="G126" s="50">
        <f t="shared" si="10"/>
        <v>0</v>
      </c>
    </row>
    <row r="127" spans="1:7" x14ac:dyDescent="0.2">
      <c r="A127" s="45"/>
      <c r="B127" s="64"/>
      <c r="C127" s="65" t="s">
        <v>34</v>
      </c>
      <c r="D127" s="66">
        <v>100</v>
      </c>
      <c r="E127" s="190"/>
      <c r="F127" s="191"/>
      <c r="G127" s="50">
        <f t="shared" si="10"/>
        <v>0</v>
      </c>
    </row>
    <row r="128" spans="1:7" x14ac:dyDescent="0.2">
      <c r="A128" s="45"/>
      <c r="B128" s="64"/>
      <c r="C128" s="65" t="s">
        <v>34</v>
      </c>
      <c r="D128" s="66">
        <v>100</v>
      </c>
      <c r="E128" s="190"/>
      <c r="F128" s="191"/>
      <c r="G128" s="50">
        <f t="shared" si="10"/>
        <v>0</v>
      </c>
    </row>
    <row r="129" spans="1:7" x14ac:dyDescent="0.2">
      <c r="A129" s="45"/>
      <c r="B129" s="64"/>
      <c r="C129" s="65" t="s">
        <v>34</v>
      </c>
      <c r="D129" s="66">
        <v>100</v>
      </c>
      <c r="E129" s="132"/>
      <c r="F129" s="133"/>
      <c r="G129" s="50">
        <f t="shared" si="10"/>
        <v>0</v>
      </c>
    </row>
    <row r="130" spans="1:7" ht="76.5" x14ac:dyDescent="0.2">
      <c r="A130" s="62" t="s">
        <v>73</v>
      </c>
      <c r="B130" s="62" t="s">
        <v>195</v>
      </c>
      <c r="C130" s="130" t="s">
        <v>309</v>
      </c>
      <c r="D130" s="5" t="s">
        <v>0</v>
      </c>
      <c r="E130" s="188" t="s">
        <v>175</v>
      </c>
      <c r="F130" s="189"/>
      <c r="G130" s="5" t="s">
        <v>1</v>
      </c>
    </row>
    <row r="131" spans="1:7" x14ac:dyDescent="0.2">
      <c r="A131" s="45"/>
      <c r="B131" s="64"/>
      <c r="C131" s="65" t="s">
        <v>34</v>
      </c>
      <c r="D131" s="66">
        <v>200</v>
      </c>
      <c r="E131" s="190"/>
      <c r="F131" s="191"/>
      <c r="G131" s="50">
        <f t="shared" si="10"/>
        <v>0</v>
      </c>
    </row>
    <row r="132" spans="1:7" x14ac:dyDescent="0.2">
      <c r="A132" s="45"/>
      <c r="B132" s="64"/>
      <c r="C132" s="65" t="s">
        <v>34</v>
      </c>
      <c r="D132" s="66">
        <v>200</v>
      </c>
      <c r="E132" s="190"/>
      <c r="F132" s="191"/>
      <c r="G132" s="50">
        <f t="shared" si="10"/>
        <v>0</v>
      </c>
    </row>
    <row r="133" spans="1:7" x14ac:dyDescent="0.2">
      <c r="A133" s="45"/>
      <c r="B133" s="64"/>
      <c r="C133" s="65" t="s">
        <v>34</v>
      </c>
      <c r="D133" s="66">
        <v>200</v>
      </c>
      <c r="E133" s="190"/>
      <c r="F133" s="191"/>
      <c r="G133" s="50">
        <f t="shared" si="10"/>
        <v>0</v>
      </c>
    </row>
    <row r="134" spans="1:7" x14ac:dyDescent="0.2">
      <c r="A134" s="45"/>
      <c r="B134" s="64"/>
      <c r="C134" s="65" t="s">
        <v>34</v>
      </c>
      <c r="D134" s="66">
        <v>200</v>
      </c>
      <c r="E134" s="190"/>
      <c r="F134" s="191"/>
      <c r="G134" s="50">
        <f t="shared" si="10"/>
        <v>0</v>
      </c>
    </row>
    <row r="135" spans="1:7" ht="76.5" x14ac:dyDescent="0.2">
      <c r="A135" s="62" t="s">
        <v>73</v>
      </c>
      <c r="B135" s="62" t="s">
        <v>195</v>
      </c>
      <c r="C135" s="130" t="s">
        <v>310</v>
      </c>
      <c r="D135" s="63" t="s">
        <v>0</v>
      </c>
      <c r="E135" s="188" t="s">
        <v>175</v>
      </c>
      <c r="F135" s="189"/>
      <c r="G135" s="5" t="s">
        <v>1</v>
      </c>
    </row>
    <row r="136" spans="1:7" x14ac:dyDescent="0.2">
      <c r="A136" s="45"/>
      <c r="B136" s="64"/>
      <c r="C136" s="65" t="s">
        <v>34</v>
      </c>
      <c r="D136" s="66">
        <v>100</v>
      </c>
      <c r="E136" s="190"/>
      <c r="F136" s="191"/>
      <c r="G136" s="50">
        <f t="shared" si="10"/>
        <v>0</v>
      </c>
    </row>
    <row r="137" spans="1:7" x14ac:dyDescent="0.2">
      <c r="A137" s="45"/>
      <c r="B137" s="64"/>
      <c r="C137" s="65" t="s">
        <v>34</v>
      </c>
      <c r="D137" s="66">
        <v>100</v>
      </c>
      <c r="E137" s="190"/>
      <c r="F137" s="191"/>
      <c r="G137" s="50">
        <f t="shared" si="10"/>
        <v>0</v>
      </c>
    </row>
    <row r="138" spans="1:7" x14ac:dyDescent="0.2">
      <c r="A138" s="45"/>
      <c r="B138" s="64"/>
      <c r="C138" s="65" t="s">
        <v>34</v>
      </c>
      <c r="D138" s="66">
        <v>100</v>
      </c>
      <c r="E138" s="190"/>
      <c r="F138" s="191"/>
      <c r="G138" s="50">
        <f t="shared" si="10"/>
        <v>0</v>
      </c>
    </row>
    <row r="139" spans="1:7" x14ac:dyDescent="0.2">
      <c r="A139" s="45"/>
      <c r="B139" s="64"/>
      <c r="C139" s="65" t="s">
        <v>34</v>
      </c>
      <c r="D139" s="66">
        <v>100</v>
      </c>
      <c r="E139" s="190"/>
      <c r="F139" s="191"/>
      <c r="G139" s="50">
        <f t="shared" si="10"/>
        <v>0</v>
      </c>
    </row>
    <row r="140" spans="1:7" ht="76.5" x14ac:dyDescent="0.2">
      <c r="A140" s="62" t="s">
        <v>73</v>
      </c>
      <c r="B140" s="62" t="s">
        <v>195</v>
      </c>
      <c r="C140" s="130" t="s">
        <v>311</v>
      </c>
      <c r="D140" s="5" t="s">
        <v>0</v>
      </c>
      <c r="E140" s="188" t="s">
        <v>175</v>
      </c>
      <c r="F140" s="189"/>
      <c r="G140" s="5" t="s">
        <v>1</v>
      </c>
    </row>
    <row r="141" spans="1:7" x14ac:dyDescent="0.2">
      <c r="A141" s="45"/>
      <c r="B141" s="64"/>
      <c r="C141" s="65" t="s">
        <v>34</v>
      </c>
      <c r="D141" s="66">
        <v>100</v>
      </c>
      <c r="E141" s="190"/>
      <c r="F141" s="191"/>
      <c r="G141" s="50">
        <f t="shared" si="10"/>
        <v>0</v>
      </c>
    </row>
    <row r="142" spans="1:7" x14ac:dyDescent="0.2">
      <c r="A142" s="45"/>
      <c r="B142" s="64"/>
      <c r="C142" s="65" t="s">
        <v>34</v>
      </c>
      <c r="D142" s="66">
        <v>100</v>
      </c>
      <c r="E142" s="190"/>
      <c r="F142" s="191"/>
      <c r="G142" s="50">
        <f t="shared" si="10"/>
        <v>0</v>
      </c>
    </row>
    <row r="143" spans="1:7" x14ac:dyDescent="0.2">
      <c r="A143" s="45"/>
      <c r="B143" s="64"/>
      <c r="C143" s="65" t="s">
        <v>34</v>
      </c>
      <c r="D143" s="66">
        <v>100</v>
      </c>
      <c r="E143" s="190"/>
      <c r="F143" s="191"/>
      <c r="G143" s="50">
        <f t="shared" si="10"/>
        <v>0</v>
      </c>
    </row>
    <row r="144" spans="1:7" x14ac:dyDescent="0.2">
      <c r="A144" s="45"/>
      <c r="B144" s="64"/>
      <c r="C144" s="65" t="s">
        <v>34</v>
      </c>
      <c r="D144" s="66">
        <v>100</v>
      </c>
      <c r="E144" s="190"/>
      <c r="F144" s="191"/>
      <c r="G144" s="50">
        <f t="shared" si="10"/>
        <v>0</v>
      </c>
    </row>
    <row r="145" spans="1:7" ht="25.5" x14ac:dyDescent="0.2">
      <c r="A145" s="62" t="s">
        <v>79</v>
      </c>
      <c r="B145" s="62" t="s">
        <v>193</v>
      </c>
      <c r="C145" s="2" t="s">
        <v>80</v>
      </c>
      <c r="D145" s="63" t="s">
        <v>0</v>
      </c>
      <c r="E145" s="188" t="s">
        <v>175</v>
      </c>
      <c r="F145" s="189"/>
      <c r="G145" s="5" t="s">
        <v>1</v>
      </c>
    </row>
    <row r="146" spans="1:7" x14ac:dyDescent="0.2">
      <c r="A146" s="45"/>
      <c r="B146" s="64"/>
      <c r="C146" s="65" t="s">
        <v>34</v>
      </c>
      <c r="D146" s="66">
        <v>150</v>
      </c>
      <c r="E146" s="190"/>
      <c r="F146" s="191"/>
      <c r="G146" s="50">
        <f t="shared" si="10"/>
        <v>0</v>
      </c>
    </row>
    <row r="147" spans="1:7" x14ac:dyDescent="0.2">
      <c r="A147" s="45"/>
      <c r="B147" s="64"/>
      <c r="C147" s="65" t="s">
        <v>34</v>
      </c>
      <c r="D147" s="66">
        <v>150</v>
      </c>
      <c r="E147" s="190"/>
      <c r="F147" s="191"/>
      <c r="G147" s="50">
        <f t="shared" si="10"/>
        <v>0</v>
      </c>
    </row>
    <row r="148" spans="1:7" x14ac:dyDescent="0.2">
      <c r="A148" s="45"/>
      <c r="B148" s="64"/>
      <c r="C148" s="65" t="s">
        <v>34</v>
      </c>
      <c r="D148" s="66">
        <v>150</v>
      </c>
      <c r="E148" s="190"/>
      <c r="F148" s="191"/>
      <c r="G148" s="50">
        <f t="shared" si="10"/>
        <v>0</v>
      </c>
    </row>
    <row r="149" spans="1:7" x14ac:dyDescent="0.2">
      <c r="A149" s="45"/>
      <c r="B149" s="64"/>
      <c r="C149" s="65" t="s">
        <v>34</v>
      </c>
      <c r="D149" s="66">
        <v>150</v>
      </c>
      <c r="E149" s="190"/>
      <c r="F149" s="191"/>
      <c r="G149" s="50">
        <f t="shared" si="10"/>
        <v>0</v>
      </c>
    </row>
    <row r="150" spans="1:7" x14ac:dyDescent="0.2">
      <c r="A150" s="45"/>
      <c r="B150" s="64"/>
      <c r="C150" s="65" t="s">
        <v>34</v>
      </c>
      <c r="D150" s="66">
        <v>150</v>
      </c>
      <c r="E150" s="190"/>
      <c r="F150" s="191"/>
      <c r="G150" s="50">
        <f t="shared" si="10"/>
        <v>0</v>
      </c>
    </row>
    <row r="151" spans="1:7" x14ac:dyDescent="0.2">
      <c r="A151" s="45"/>
      <c r="B151" s="64"/>
      <c r="C151" s="65" t="s">
        <v>34</v>
      </c>
      <c r="D151" s="66">
        <v>150</v>
      </c>
      <c r="E151" s="190"/>
      <c r="F151" s="191"/>
      <c r="G151" s="50">
        <f t="shared" si="10"/>
        <v>0</v>
      </c>
    </row>
    <row r="152" spans="1:7" x14ac:dyDescent="0.2">
      <c r="A152" s="45"/>
      <c r="B152" s="64"/>
      <c r="C152" s="65" t="s">
        <v>34</v>
      </c>
      <c r="D152" s="66">
        <v>150</v>
      </c>
      <c r="E152" s="190"/>
      <c r="F152" s="191"/>
      <c r="G152" s="50">
        <f t="shared" si="10"/>
        <v>0</v>
      </c>
    </row>
    <row r="153" spans="1:7" x14ac:dyDescent="0.2">
      <c r="A153" s="45"/>
      <c r="B153" s="64"/>
      <c r="C153" s="65" t="s">
        <v>34</v>
      </c>
      <c r="D153" s="66">
        <v>150</v>
      </c>
      <c r="E153" s="190"/>
      <c r="F153" s="191"/>
      <c r="G153" s="50">
        <f t="shared" si="10"/>
        <v>0</v>
      </c>
    </row>
    <row r="154" spans="1:7" x14ac:dyDescent="0.2">
      <c r="A154" s="45"/>
      <c r="B154" s="64"/>
      <c r="C154" s="65" t="s">
        <v>34</v>
      </c>
      <c r="D154" s="66">
        <v>150</v>
      </c>
      <c r="E154" s="190"/>
      <c r="F154" s="191"/>
      <c r="G154" s="50">
        <f t="shared" si="10"/>
        <v>0</v>
      </c>
    </row>
    <row r="155" spans="1:7" x14ac:dyDescent="0.2">
      <c r="A155" s="45"/>
      <c r="B155" s="64"/>
      <c r="C155" s="65" t="s">
        <v>34</v>
      </c>
      <c r="D155" s="66">
        <v>150</v>
      </c>
      <c r="E155" s="190"/>
      <c r="F155" s="191"/>
      <c r="G155" s="50">
        <f t="shared" si="10"/>
        <v>0</v>
      </c>
    </row>
    <row r="156" spans="1:7" ht="25.5" x14ac:dyDescent="0.2">
      <c r="A156" s="62" t="s">
        <v>81</v>
      </c>
      <c r="B156" s="62" t="s">
        <v>193</v>
      </c>
      <c r="C156" s="2" t="s">
        <v>82</v>
      </c>
      <c r="D156" s="63" t="s">
        <v>0</v>
      </c>
      <c r="E156" s="188" t="s">
        <v>175</v>
      </c>
      <c r="F156" s="189"/>
      <c r="G156" s="5" t="s">
        <v>1</v>
      </c>
    </row>
    <row r="157" spans="1:7" x14ac:dyDescent="0.2">
      <c r="A157" s="45"/>
      <c r="B157" s="64"/>
      <c r="C157" s="65" t="s">
        <v>34</v>
      </c>
      <c r="D157" s="66">
        <v>100</v>
      </c>
      <c r="E157" s="190"/>
      <c r="F157" s="191"/>
      <c r="G157" s="50">
        <f t="shared" si="10"/>
        <v>0</v>
      </c>
    </row>
    <row r="158" spans="1:7" x14ac:dyDescent="0.2">
      <c r="A158" s="45"/>
      <c r="B158" s="64"/>
      <c r="C158" s="65" t="s">
        <v>34</v>
      </c>
      <c r="D158" s="66">
        <v>100</v>
      </c>
      <c r="E158" s="190"/>
      <c r="F158" s="191"/>
      <c r="G158" s="50">
        <f t="shared" si="10"/>
        <v>0</v>
      </c>
    </row>
    <row r="159" spans="1:7" x14ac:dyDescent="0.2">
      <c r="A159" s="45"/>
      <c r="B159" s="64"/>
      <c r="C159" s="65" t="s">
        <v>34</v>
      </c>
      <c r="D159" s="66">
        <v>100</v>
      </c>
      <c r="E159" s="190"/>
      <c r="F159" s="191"/>
      <c r="G159" s="50">
        <f t="shared" si="10"/>
        <v>0</v>
      </c>
    </row>
    <row r="160" spans="1:7" x14ac:dyDescent="0.2">
      <c r="A160" s="45"/>
      <c r="B160" s="64"/>
      <c r="C160" s="65" t="s">
        <v>34</v>
      </c>
      <c r="D160" s="66">
        <v>100</v>
      </c>
      <c r="E160" s="190"/>
      <c r="F160" s="191"/>
      <c r="G160" s="50">
        <f t="shared" si="10"/>
        <v>0</v>
      </c>
    </row>
    <row r="161" spans="1:7" x14ac:dyDescent="0.2">
      <c r="A161" s="45"/>
      <c r="B161" s="64"/>
      <c r="C161" s="65" t="s">
        <v>34</v>
      </c>
      <c r="D161" s="66">
        <v>100</v>
      </c>
      <c r="E161" s="190"/>
      <c r="F161" s="191"/>
      <c r="G161" s="50">
        <f t="shared" si="10"/>
        <v>0</v>
      </c>
    </row>
    <row r="162" spans="1:7" x14ac:dyDescent="0.2">
      <c r="A162" s="45"/>
      <c r="B162" s="64"/>
      <c r="C162" s="65" t="s">
        <v>34</v>
      </c>
      <c r="D162" s="66">
        <v>100</v>
      </c>
      <c r="E162" s="190"/>
      <c r="F162" s="191"/>
      <c r="G162" s="50">
        <f t="shared" si="10"/>
        <v>0</v>
      </c>
    </row>
    <row r="163" spans="1:7" x14ac:dyDescent="0.2">
      <c r="A163" s="45"/>
      <c r="B163" s="64"/>
      <c r="C163" s="65" t="s">
        <v>34</v>
      </c>
      <c r="D163" s="66">
        <v>100</v>
      </c>
      <c r="E163" s="190"/>
      <c r="F163" s="191"/>
      <c r="G163" s="50">
        <f t="shared" si="10"/>
        <v>0</v>
      </c>
    </row>
    <row r="164" spans="1:7" x14ac:dyDescent="0.2">
      <c r="A164" s="45"/>
      <c r="B164" s="64"/>
      <c r="C164" s="65" t="s">
        <v>34</v>
      </c>
      <c r="D164" s="66">
        <v>100</v>
      </c>
      <c r="E164" s="190"/>
      <c r="F164" s="191"/>
      <c r="G164" s="50">
        <f t="shared" si="10"/>
        <v>0</v>
      </c>
    </row>
    <row r="165" spans="1:7" x14ac:dyDescent="0.2">
      <c r="A165" s="45"/>
      <c r="B165" s="64"/>
      <c r="C165" s="65" t="s">
        <v>34</v>
      </c>
      <c r="D165" s="66">
        <v>100</v>
      </c>
      <c r="E165" s="190"/>
      <c r="F165" s="191"/>
      <c r="G165" s="50">
        <f t="shared" si="10"/>
        <v>0</v>
      </c>
    </row>
    <row r="166" spans="1:7" x14ac:dyDescent="0.2">
      <c r="A166" s="45"/>
      <c r="B166" s="64"/>
      <c r="C166" s="65" t="s">
        <v>34</v>
      </c>
      <c r="D166" s="66">
        <v>100</v>
      </c>
      <c r="E166" s="190"/>
      <c r="F166" s="191"/>
      <c r="G166" s="50">
        <f t="shared" si="10"/>
        <v>0</v>
      </c>
    </row>
    <row r="167" spans="1:7" ht="25.5" x14ac:dyDescent="0.2">
      <c r="A167" s="62" t="s">
        <v>83</v>
      </c>
      <c r="B167" s="62" t="s">
        <v>196</v>
      </c>
      <c r="C167" s="2" t="s">
        <v>84</v>
      </c>
      <c r="D167" s="63" t="s">
        <v>0</v>
      </c>
      <c r="E167" s="188" t="s">
        <v>175</v>
      </c>
      <c r="F167" s="189"/>
      <c r="G167" s="5" t="s">
        <v>1</v>
      </c>
    </row>
    <row r="168" spans="1:7" x14ac:dyDescent="0.2">
      <c r="A168" s="45"/>
      <c r="B168" s="64"/>
      <c r="C168" s="65" t="s">
        <v>34</v>
      </c>
      <c r="D168" s="66">
        <v>150</v>
      </c>
      <c r="E168" s="190"/>
      <c r="F168" s="191"/>
      <c r="G168" s="50">
        <f t="shared" ref="G168:G177" si="11">(D168*E168)/100</f>
        <v>0</v>
      </c>
    </row>
    <row r="169" spans="1:7" x14ac:dyDescent="0.2">
      <c r="A169" s="45"/>
      <c r="B169" s="64"/>
      <c r="C169" s="65" t="s">
        <v>34</v>
      </c>
      <c r="D169" s="66">
        <v>150</v>
      </c>
      <c r="E169" s="190"/>
      <c r="F169" s="191"/>
      <c r="G169" s="50">
        <f t="shared" si="11"/>
        <v>0</v>
      </c>
    </row>
    <row r="170" spans="1:7" x14ac:dyDescent="0.2">
      <c r="A170" s="45"/>
      <c r="B170" s="64"/>
      <c r="C170" s="65" t="s">
        <v>34</v>
      </c>
      <c r="D170" s="66">
        <v>150</v>
      </c>
      <c r="E170" s="190"/>
      <c r="F170" s="191"/>
      <c r="G170" s="50">
        <f t="shared" si="11"/>
        <v>0</v>
      </c>
    </row>
    <row r="171" spans="1:7" x14ac:dyDescent="0.2">
      <c r="A171" s="45"/>
      <c r="B171" s="64"/>
      <c r="C171" s="65" t="s">
        <v>34</v>
      </c>
      <c r="D171" s="66">
        <v>150</v>
      </c>
      <c r="E171" s="190"/>
      <c r="F171" s="191"/>
      <c r="G171" s="50">
        <f t="shared" si="11"/>
        <v>0</v>
      </c>
    </row>
    <row r="172" spans="1:7" x14ac:dyDescent="0.2">
      <c r="A172" s="45"/>
      <c r="B172" s="64"/>
      <c r="C172" s="65" t="s">
        <v>34</v>
      </c>
      <c r="D172" s="66">
        <v>150</v>
      </c>
      <c r="E172" s="190"/>
      <c r="F172" s="191"/>
      <c r="G172" s="50">
        <f t="shared" si="11"/>
        <v>0</v>
      </c>
    </row>
    <row r="173" spans="1:7" x14ac:dyDescent="0.2">
      <c r="A173" s="45"/>
      <c r="B173" s="64"/>
      <c r="C173" s="65" t="s">
        <v>34</v>
      </c>
      <c r="D173" s="66">
        <v>150</v>
      </c>
      <c r="E173" s="190"/>
      <c r="F173" s="191"/>
      <c r="G173" s="50">
        <f t="shared" si="11"/>
        <v>0</v>
      </c>
    </row>
    <row r="174" spans="1:7" x14ac:dyDescent="0.2">
      <c r="A174" s="45"/>
      <c r="B174" s="64"/>
      <c r="C174" s="65" t="s">
        <v>34</v>
      </c>
      <c r="D174" s="66">
        <v>150</v>
      </c>
      <c r="E174" s="190"/>
      <c r="F174" s="191"/>
      <c r="G174" s="50">
        <f t="shared" si="11"/>
        <v>0</v>
      </c>
    </row>
    <row r="175" spans="1:7" x14ac:dyDescent="0.2">
      <c r="A175" s="45"/>
      <c r="B175" s="64"/>
      <c r="C175" s="65" t="s">
        <v>34</v>
      </c>
      <c r="D175" s="66">
        <v>150</v>
      </c>
      <c r="E175" s="190"/>
      <c r="F175" s="191"/>
      <c r="G175" s="50">
        <f t="shared" si="11"/>
        <v>0</v>
      </c>
    </row>
    <row r="176" spans="1:7" x14ac:dyDescent="0.2">
      <c r="A176" s="45"/>
      <c r="B176" s="64"/>
      <c r="C176" s="65" t="s">
        <v>34</v>
      </c>
      <c r="D176" s="66">
        <v>150</v>
      </c>
      <c r="E176" s="190"/>
      <c r="F176" s="191"/>
      <c r="G176" s="50">
        <f t="shared" si="11"/>
        <v>0</v>
      </c>
    </row>
    <row r="177" spans="1:7" x14ac:dyDescent="0.2">
      <c r="A177" s="45"/>
      <c r="B177" s="64"/>
      <c r="C177" s="65" t="s">
        <v>34</v>
      </c>
      <c r="D177" s="66">
        <v>150</v>
      </c>
      <c r="E177" s="190"/>
      <c r="F177" s="191"/>
      <c r="G177" s="50">
        <f t="shared" si="11"/>
        <v>0</v>
      </c>
    </row>
    <row r="178" spans="1:7" ht="25.5" x14ac:dyDescent="0.2">
      <c r="A178" s="62" t="s">
        <v>85</v>
      </c>
      <c r="B178" s="62" t="s">
        <v>193</v>
      </c>
      <c r="C178" s="2" t="s">
        <v>86</v>
      </c>
      <c r="D178" s="5" t="s">
        <v>0</v>
      </c>
      <c r="E178" s="188" t="s">
        <v>175</v>
      </c>
      <c r="F178" s="189"/>
      <c r="G178" s="5" t="s">
        <v>1</v>
      </c>
    </row>
    <row r="179" spans="1:7" x14ac:dyDescent="0.2">
      <c r="A179" s="45"/>
      <c r="B179" s="64"/>
      <c r="C179" s="65" t="s">
        <v>34</v>
      </c>
      <c r="D179" s="66">
        <v>100</v>
      </c>
      <c r="E179" s="190"/>
      <c r="F179" s="191"/>
      <c r="G179" s="50">
        <f t="shared" ref="G179:G188" si="12">(D179*E179)/100</f>
        <v>0</v>
      </c>
    </row>
    <row r="180" spans="1:7" x14ac:dyDescent="0.2">
      <c r="A180" s="45"/>
      <c r="B180" s="64"/>
      <c r="C180" s="65" t="s">
        <v>34</v>
      </c>
      <c r="D180" s="66">
        <v>100</v>
      </c>
      <c r="E180" s="190"/>
      <c r="F180" s="191"/>
      <c r="G180" s="50">
        <f t="shared" si="12"/>
        <v>0</v>
      </c>
    </row>
    <row r="181" spans="1:7" x14ac:dyDescent="0.2">
      <c r="A181" s="45"/>
      <c r="B181" s="64"/>
      <c r="C181" s="65" t="s">
        <v>34</v>
      </c>
      <c r="D181" s="66">
        <v>100</v>
      </c>
      <c r="E181" s="190"/>
      <c r="F181" s="191"/>
      <c r="G181" s="50">
        <f t="shared" si="12"/>
        <v>0</v>
      </c>
    </row>
    <row r="182" spans="1:7" x14ac:dyDescent="0.2">
      <c r="A182" s="45"/>
      <c r="B182" s="64"/>
      <c r="C182" s="65" t="s">
        <v>34</v>
      </c>
      <c r="D182" s="66">
        <v>100</v>
      </c>
      <c r="E182" s="190"/>
      <c r="F182" s="191"/>
      <c r="G182" s="50">
        <f t="shared" si="12"/>
        <v>0</v>
      </c>
    </row>
    <row r="183" spans="1:7" x14ac:dyDescent="0.2">
      <c r="A183" s="45"/>
      <c r="B183" s="64"/>
      <c r="C183" s="65" t="s">
        <v>34</v>
      </c>
      <c r="D183" s="66">
        <v>100</v>
      </c>
      <c r="E183" s="190"/>
      <c r="F183" s="191"/>
      <c r="G183" s="50">
        <f t="shared" si="12"/>
        <v>0</v>
      </c>
    </row>
    <row r="184" spans="1:7" x14ac:dyDescent="0.2">
      <c r="A184" s="45"/>
      <c r="B184" s="64"/>
      <c r="C184" s="65" t="s">
        <v>34</v>
      </c>
      <c r="D184" s="66">
        <v>100</v>
      </c>
      <c r="E184" s="190"/>
      <c r="F184" s="191"/>
      <c r="G184" s="50">
        <f t="shared" si="12"/>
        <v>0</v>
      </c>
    </row>
    <row r="185" spans="1:7" x14ac:dyDescent="0.2">
      <c r="A185" s="45"/>
      <c r="B185" s="64"/>
      <c r="C185" s="65" t="s">
        <v>34</v>
      </c>
      <c r="D185" s="66">
        <v>100</v>
      </c>
      <c r="E185" s="190"/>
      <c r="F185" s="191"/>
      <c r="G185" s="50">
        <f t="shared" si="12"/>
        <v>0</v>
      </c>
    </row>
    <row r="186" spans="1:7" x14ac:dyDescent="0.2">
      <c r="A186" s="45"/>
      <c r="B186" s="64"/>
      <c r="C186" s="65" t="s">
        <v>34</v>
      </c>
      <c r="D186" s="66">
        <v>100</v>
      </c>
      <c r="E186" s="190"/>
      <c r="F186" s="191"/>
      <c r="G186" s="50">
        <f t="shared" si="12"/>
        <v>0</v>
      </c>
    </row>
    <row r="187" spans="1:7" x14ac:dyDescent="0.2">
      <c r="A187" s="45"/>
      <c r="B187" s="64"/>
      <c r="C187" s="65" t="s">
        <v>34</v>
      </c>
      <c r="D187" s="66">
        <v>100</v>
      </c>
      <c r="E187" s="190"/>
      <c r="F187" s="191"/>
      <c r="G187" s="50">
        <f t="shared" si="12"/>
        <v>0</v>
      </c>
    </row>
    <row r="188" spans="1:7" x14ac:dyDescent="0.2">
      <c r="A188" s="45"/>
      <c r="B188" s="64"/>
      <c r="C188" s="65" t="s">
        <v>34</v>
      </c>
      <c r="D188" s="66">
        <v>100</v>
      </c>
      <c r="E188" s="190"/>
      <c r="F188" s="191"/>
      <c r="G188" s="50">
        <f t="shared" si="12"/>
        <v>0</v>
      </c>
    </row>
    <row r="189" spans="1:7" ht="25.5" x14ac:dyDescent="0.2">
      <c r="A189" s="62" t="s">
        <v>87</v>
      </c>
      <c r="B189" s="62"/>
      <c r="C189" s="2" t="s">
        <v>89</v>
      </c>
      <c r="D189" s="63" t="s">
        <v>0</v>
      </c>
      <c r="E189" s="188" t="s">
        <v>175</v>
      </c>
      <c r="F189" s="189"/>
      <c r="G189" s="5" t="s">
        <v>1</v>
      </c>
    </row>
    <row r="190" spans="1:7" x14ac:dyDescent="0.2">
      <c r="A190" s="45"/>
      <c r="B190" s="64"/>
      <c r="C190" s="65" t="s">
        <v>34</v>
      </c>
      <c r="D190" s="66">
        <v>150</v>
      </c>
      <c r="E190" s="190"/>
      <c r="F190" s="191"/>
      <c r="G190" s="50">
        <f t="shared" ref="G190:G198" si="13">(D190*E190)/100</f>
        <v>0</v>
      </c>
    </row>
    <row r="191" spans="1:7" x14ac:dyDescent="0.2">
      <c r="A191" s="45"/>
      <c r="B191" s="64"/>
      <c r="C191" s="65" t="s">
        <v>34</v>
      </c>
      <c r="D191" s="66">
        <v>150</v>
      </c>
      <c r="E191" s="190"/>
      <c r="F191" s="191"/>
      <c r="G191" s="50">
        <f t="shared" si="13"/>
        <v>0</v>
      </c>
    </row>
    <row r="192" spans="1:7" x14ac:dyDescent="0.2">
      <c r="A192" s="45"/>
      <c r="B192" s="64"/>
      <c r="C192" s="65" t="s">
        <v>34</v>
      </c>
      <c r="D192" s="66">
        <v>150</v>
      </c>
      <c r="E192" s="190"/>
      <c r="F192" s="191"/>
      <c r="G192" s="50">
        <f t="shared" si="13"/>
        <v>0</v>
      </c>
    </row>
    <row r="193" spans="1:7" x14ac:dyDescent="0.2">
      <c r="A193" s="45"/>
      <c r="B193" s="64"/>
      <c r="C193" s="65" t="s">
        <v>34</v>
      </c>
      <c r="D193" s="66">
        <v>150</v>
      </c>
      <c r="E193" s="190"/>
      <c r="F193" s="191"/>
      <c r="G193" s="50">
        <f t="shared" si="13"/>
        <v>0</v>
      </c>
    </row>
    <row r="194" spans="1:7" x14ac:dyDescent="0.2">
      <c r="A194" s="45"/>
      <c r="B194" s="64"/>
      <c r="C194" s="65" t="s">
        <v>34</v>
      </c>
      <c r="D194" s="66">
        <v>150</v>
      </c>
      <c r="E194" s="190"/>
      <c r="F194" s="191"/>
      <c r="G194" s="50">
        <f t="shared" si="13"/>
        <v>0</v>
      </c>
    </row>
    <row r="195" spans="1:7" x14ac:dyDescent="0.2">
      <c r="A195" s="45"/>
      <c r="B195" s="64"/>
      <c r="C195" s="65" t="s">
        <v>34</v>
      </c>
      <c r="D195" s="66">
        <v>150</v>
      </c>
      <c r="E195" s="190"/>
      <c r="F195" s="191"/>
      <c r="G195" s="50">
        <f t="shared" si="13"/>
        <v>0</v>
      </c>
    </row>
    <row r="196" spans="1:7" x14ac:dyDescent="0.2">
      <c r="A196" s="45"/>
      <c r="B196" s="64"/>
      <c r="C196" s="65" t="s">
        <v>34</v>
      </c>
      <c r="D196" s="66">
        <v>150</v>
      </c>
      <c r="E196" s="190"/>
      <c r="F196" s="191"/>
      <c r="G196" s="50">
        <f t="shared" si="13"/>
        <v>0</v>
      </c>
    </row>
    <row r="197" spans="1:7" x14ac:dyDescent="0.2">
      <c r="A197" s="45"/>
      <c r="B197" s="64"/>
      <c r="C197" s="65" t="s">
        <v>34</v>
      </c>
      <c r="D197" s="66">
        <v>150</v>
      </c>
      <c r="E197" s="190"/>
      <c r="F197" s="191"/>
      <c r="G197" s="50">
        <f t="shared" si="13"/>
        <v>0</v>
      </c>
    </row>
    <row r="198" spans="1:7" x14ac:dyDescent="0.2">
      <c r="A198" s="45"/>
      <c r="B198" s="64"/>
      <c r="C198" s="65" t="s">
        <v>34</v>
      </c>
      <c r="D198" s="66">
        <v>150</v>
      </c>
      <c r="E198" s="190"/>
      <c r="F198" s="191"/>
      <c r="G198" s="50">
        <f t="shared" si="13"/>
        <v>0</v>
      </c>
    </row>
    <row r="199" spans="1:7" ht="25.5" x14ac:dyDescent="0.2">
      <c r="A199" s="62" t="s">
        <v>87</v>
      </c>
      <c r="B199" s="62"/>
      <c r="C199" s="2" t="s">
        <v>90</v>
      </c>
      <c r="D199" s="63" t="s">
        <v>0</v>
      </c>
      <c r="E199" s="188" t="s">
        <v>175</v>
      </c>
      <c r="F199" s="189"/>
      <c r="G199" s="5" t="s">
        <v>1</v>
      </c>
    </row>
    <row r="200" spans="1:7" x14ac:dyDescent="0.2">
      <c r="A200" s="45"/>
      <c r="B200" s="64"/>
      <c r="C200" s="65" t="s">
        <v>34</v>
      </c>
      <c r="D200" s="20">
        <v>100</v>
      </c>
      <c r="E200" s="190"/>
      <c r="F200" s="191"/>
      <c r="G200" s="50">
        <f t="shared" ref="G200:G208" si="14">(D200*E200)/100</f>
        <v>0</v>
      </c>
    </row>
    <row r="201" spans="1:7" x14ac:dyDescent="0.2">
      <c r="A201" s="45"/>
      <c r="B201" s="64"/>
      <c r="C201" s="65" t="s">
        <v>34</v>
      </c>
      <c r="D201" s="20">
        <v>100</v>
      </c>
      <c r="E201" s="190"/>
      <c r="F201" s="191"/>
      <c r="G201" s="50">
        <f t="shared" si="14"/>
        <v>0</v>
      </c>
    </row>
    <row r="202" spans="1:7" x14ac:dyDescent="0.2">
      <c r="A202" s="45"/>
      <c r="B202" s="64"/>
      <c r="C202" s="65" t="s">
        <v>34</v>
      </c>
      <c r="D202" s="20">
        <v>100</v>
      </c>
      <c r="E202" s="190"/>
      <c r="F202" s="191"/>
      <c r="G202" s="50">
        <f t="shared" si="14"/>
        <v>0</v>
      </c>
    </row>
    <row r="203" spans="1:7" x14ac:dyDescent="0.2">
      <c r="A203" s="45"/>
      <c r="B203" s="64"/>
      <c r="C203" s="65" t="s">
        <v>34</v>
      </c>
      <c r="D203" s="20">
        <v>100</v>
      </c>
      <c r="E203" s="190"/>
      <c r="F203" s="191"/>
      <c r="G203" s="50">
        <f t="shared" si="14"/>
        <v>0</v>
      </c>
    </row>
    <row r="204" spans="1:7" x14ac:dyDescent="0.2">
      <c r="A204" s="45"/>
      <c r="B204" s="64"/>
      <c r="C204" s="65" t="s">
        <v>34</v>
      </c>
      <c r="D204" s="20">
        <v>100</v>
      </c>
      <c r="E204" s="190"/>
      <c r="F204" s="191"/>
      <c r="G204" s="50">
        <f t="shared" si="14"/>
        <v>0</v>
      </c>
    </row>
    <row r="205" spans="1:7" x14ac:dyDescent="0.2">
      <c r="A205" s="45"/>
      <c r="B205" s="64"/>
      <c r="C205" s="65" t="s">
        <v>34</v>
      </c>
      <c r="D205" s="20">
        <v>100</v>
      </c>
      <c r="E205" s="190"/>
      <c r="F205" s="191"/>
      <c r="G205" s="50">
        <f t="shared" si="14"/>
        <v>0</v>
      </c>
    </row>
    <row r="206" spans="1:7" x14ac:dyDescent="0.2">
      <c r="A206" s="45"/>
      <c r="B206" s="64"/>
      <c r="C206" s="65" t="s">
        <v>34</v>
      </c>
      <c r="D206" s="20">
        <v>100</v>
      </c>
      <c r="E206" s="190"/>
      <c r="F206" s="191"/>
      <c r="G206" s="50">
        <f t="shared" si="14"/>
        <v>0</v>
      </c>
    </row>
    <row r="207" spans="1:7" x14ac:dyDescent="0.2">
      <c r="A207" s="45"/>
      <c r="B207" s="64"/>
      <c r="C207" s="65" t="s">
        <v>34</v>
      </c>
      <c r="D207" s="20">
        <v>100</v>
      </c>
      <c r="E207" s="190"/>
      <c r="F207" s="191"/>
      <c r="G207" s="50">
        <f t="shared" si="14"/>
        <v>0</v>
      </c>
    </row>
    <row r="208" spans="1:7" x14ac:dyDescent="0.2">
      <c r="A208" s="45"/>
      <c r="B208" s="64"/>
      <c r="C208" s="65" t="s">
        <v>34</v>
      </c>
      <c r="D208" s="20">
        <v>100</v>
      </c>
      <c r="E208" s="190"/>
      <c r="F208" s="191"/>
      <c r="G208" s="50">
        <f t="shared" si="14"/>
        <v>0</v>
      </c>
    </row>
    <row r="209" spans="1:7" ht="25.5" x14ac:dyDescent="0.2">
      <c r="A209" s="62" t="s">
        <v>132</v>
      </c>
      <c r="B209" s="62"/>
      <c r="C209" s="2" t="s">
        <v>135</v>
      </c>
      <c r="D209" s="5" t="s">
        <v>0</v>
      </c>
      <c r="E209" s="188" t="s">
        <v>175</v>
      </c>
      <c r="F209" s="189"/>
      <c r="G209" s="5" t="s">
        <v>1</v>
      </c>
    </row>
    <row r="210" spans="1:7" x14ac:dyDescent="0.2">
      <c r="A210" s="62"/>
      <c r="B210" s="73"/>
      <c r="C210" s="65" t="s">
        <v>34</v>
      </c>
      <c r="D210" s="20">
        <v>150</v>
      </c>
      <c r="E210" s="190"/>
      <c r="F210" s="191"/>
      <c r="G210" s="50">
        <f t="shared" ref="G210:G218" si="15">(D210*E210)/100</f>
        <v>0</v>
      </c>
    </row>
    <row r="211" spans="1:7" x14ac:dyDescent="0.2">
      <c r="A211" s="62"/>
      <c r="B211" s="73"/>
      <c r="C211" s="65" t="s">
        <v>34</v>
      </c>
      <c r="D211" s="20">
        <v>150</v>
      </c>
      <c r="E211" s="190"/>
      <c r="F211" s="191"/>
      <c r="G211" s="50">
        <f t="shared" si="15"/>
        <v>0</v>
      </c>
    </row>
    <row r="212" spans="1:7" x14ac:dyDescent="0.2">
      <c r="A212" s="62"/>
      <c r="B212" s="73"/>
      <c r="C212" s="65" t="s">
        <v>34</v>
      </c>
      <c r="D212" s="20">
        <v>150</v>
      </c>
      <c r="E212" s="190"/>
      <c r="F212" s="191"/>
      <c r="G212" s="50">
        <f t="shared" si="15"/>
        <v>0</v>
      </c>
    </row>
    <row r="213" spans="1:7" x14ac:dyDescent="0.2">
      <c r="A213" s="62"/>
      <c r="B213" s="73"/>
      <c r="C213" s="65" t="s">
        <v>34</v>
      </c>
      <c r="D213" s="20">
        <v>150</v>
      </c>
      <c r="E213" s="190"/>
      <c r="F213" s="191"/>
      <c r="G213" s="50">
        <f t="shared" si="15"/>
        <v>0</v>
      </c>
    </row>
    <row r="214" spans="1:7" x14ac:dyDescent="0.2">
      <c r="A214" s="62"/>
      <c r="B214" s="73"/>
      <c r="C214" s="65" t="s">
        <v>34</v>
      </c>
      <c r="D214" s="20">
        <v>150</v>
      </c>
      <c r="E214" s="190"/>
      <c r="F214" s="191"/>
      <c r="G214" s="50">
        <f t="shared" si="15"/>
        <v>0</v>
      </c>
    </row>
    <row r="215" spans="1:7" x14ac:dyDescent="0.2">
      <c r="A215" s="62"/>
      <c r="B215" s="73"/>
      <c r="C215" s="65" t="s">
        <v>34</v>
      </c>
      <c r="D215" s="20">
        <v>150</v>
      </c>
      <c r="E215" s="190"/>
      <c r="F215" s="191"/>
      <c r="G215" s="50">
        <f t="shared" si="15"/>
        <v>0</v>
      </c>
    </row>
    <row r="216" spans="1:7" x14ac:dyDescent="0.2">
      <c r="A216" s="62"/>
      <c r="B216" s="73"/>
      <c r="C216" s="65" t="s">
        <v>34</v>
      </c>
      <c r="D216" s="20">
        <v>150</v>
      </c>
      <c r="E216" s="190"/>
      <c r="F216" s="191"/>
      <c r="G216" s="50">
        <f t="shared" si="15"/>
        <v>0</v>
      </c>
    </row>
    <row r="217" spans="1:7" x14ac:dyDescent="0.2">
      <c r="A217" s="62"/>
      <c r="B217" s="73"/>
      <c r="C217" s="65" t="s">
        <v>34</v>
      </c>
      <c r="D217" s="20">
        <v>150</v>
      </c>
      <c r="E217" s="190"/>
      <c r="F217" s="191"/>
      <c r="G217" s="50">
        <f t="shared" si="15"/>
        <v>0</v>
      </c>
    </row>
    <row r="218" spans="1:7" x14ac:dyDescent="0.2">
      <c r="A218" s="62"/>
      <c r="B218" s="73"/>
      <c r="C218" s="65" t="s">
        <v>34</v>
      </c>
      <c r="D218" s="20">
        <v>150</v>
      </c>
      <c r="E218" s="190"/>
      <c r="F218" s="191"/>
      <c r="G218" s="50">
        <f t="shared" si="15"/>
        <v>0</v>
      </c>
    </row>
    <row r="219" spans="1:7" ht="25.5" x14ac:dyDescent="0.2">
      <c r="A219" s="62" t="s">
        <v>88</v>
      </c>
      <c r="B219" s="62" t="s">
        <v>197</v>
      </c>
      <c r="C219" s="2" t="s">
        <v>91</v>
      </c>
      <c r="D219" s="63" t="s">
        <v>0</v>
      </c>
      <c r="E219" s="188" t="s">
        <v>175</v>
      </c>
      <c r="F219" s="189"/>
      <c r="G219" s="5" t="s">
        <v>1</v>
      </c>
    </row>
    <row r="220" spans="1:7" x14ac:dyDescent="0.2">
      <c r="A220" s="45"/>
      <c r="B220" s="64"/>
      <c r="C220" s="65" t="s">
        <v>34</v>
      </c>
      <c r="D220" s="20">
        <v>100</v>
      </c>
      <c r="E220" s="190"/>
      <c r="F220" s="191"/>
      <c r="G220" s="50">
        <f t="shared" ref="G220:G228" si="16">(D220*E220)/100</f>
        <v>0</v>
      </c>
    </row>
    <row r="221" spans="1:7" x14ac:dyDescent="0.2">
      <c r="A221" s="45"/>
      <c r="B221" s="64"/>
      <c r="C221" s="65" t="s">
        <v>34</v>
      </c>
      <c r="D221" s="20">
        <v>100</v>
      </c>
      <c r="E221" s="190"/>
      <c r="F221" s="191"/>
      <c r="G221" s="50">
        <f t="shared" si="16"/>
        <v>0</v>
      </c>
    </row>
    <row r="222" spans="1:7" x14ac:dyDescent="0.2">
      <c r="A222" s="45"/>
      <c r="B222" s="64"/>
      <c r="C222" s="65" t="s">
        <v>34</v>
      </c>
      <c r="D222" s="20">
        <v>100</v>
      </c>
      <c r="E222" s="190"/>
      <c r="F222" s="191"/>
      <c r="G222" s="50">
        <f t="shared" si="16"/>
        <v>0</v>
      </c>
    </row>
    <row r="223" spans="1:7" x14ac:dyDescent="0.2">
      <c r="A223" s="45"/>
      <c r="B223" s="64"/>
      <c r="C223" s="65" t="s">
        <v>34</v>
      </c>
      <c r="D223" s="20">
        <v>100</v>
      </c>
      <c r="E223" s="190"/>
      <c r="F223" s="191"/>
      <c r="G223" s="50">
        <f t="shared" si="16"/>
        <v>0</v>
      </c>
    </row>
    <row r="224" spans="1:7" x14ac:dyDescent="0.2">
      <c r="A224" s="45"/>
      <c r="B224" s="64"/>
      <c r="C224" s="65" t="s">
        <v>34</v>
      </c>
      <c r="D224" s="20">
        <v>100</v>
      </c>
      <c r="E224" s="190"/>
      <c r="F224" s="191"/>
      <c r="G224" s="50">
        <f t="shared" si="16"/>
        <v>0</v>
      </c>
    </row>
    <row r="225" spans="1:7" x14ac:dyDescent="0.2">
      <c r="A225" s="45"/>
      <c r="B225" s="64"/>
      <c r="C225" s="65" t="s">
        <v>34</v>
      </c>
      <c r="D225" s="20">
        <v>100</v>
      </c>
      <c r="E225" s="190"/>
      <c r="F225" s="191"/>
      <c r="G225" s="50">
        <f t="shared" si="16"/>
        <v>0</v>
      </c>
    </row>
    <row r="226" spans="1:7" x14ac:dyDescent="0.2">
      <c r="A226" s="45"/>
      <c r="B226" s="64"/>
      <c r="C226" s="65" t="s">
        <v>34</v>
      </c>
      <c r="D226" s="20">
        <v>100</v>
      </c>
      <c r="E226" s="190"/>
      <c r="F226" s="191"/>
      <c r="G226" s="50">
        <f t="shared" si="16"/>
        <v>0</v>
      </c>
    </row>
    <row r="227" spans="1:7" x14ac:dyDescent="0.2">
      <c r="A227" s="45"/>
      <c r="B227" s="64"/>
      <c r="C227" s="65" t="s">
        <v>34</v>
      </c>
      <c r="D227" s="20">
        <v>100</v>
      </c>
      <c r="E227" s="190"/>
      <c r="F227" s="191"/>
      <c r="G227" s="50">
        <f t="shared" si="16"/>
        <v>0</v>
      </c>
    </row>
    <row r="228" spans="1:7" x14ac:dyDescent="0.2">
      <c r="A228" s="45"/>
      <c r="B228" s="64"/>
      <c r="C228" s="65" t="s">
        <v>34</v>
      </c>
      <c r="D228" s="20">
        <v>100</v>
      </c>
      <c r="E228" s="190"/>
      <c r="F228" s="191"/>
      <c r="G228" s="50">
        <f t="shared" si="16"/>
        <v>0</v>
      </c>
    </row>
    <row r="229" spans="1:7" ht="40.5" customHeight="1" x14ac:dyDescent="0.2">
      <c r="A229" s="74"/>
      <c r="B229" s="75"/>
      <c r="C229" s="14"/>
      <c r="D229" s="5" t="s">
        <v>0</v>
      </c>
      <c r="E229" s="188" t="s">
        <v>94</v>
      </c>
      <c r="F229" s="189"/>
      <c r="G229" s="5" t="s">
        <v>0</v>
      </c>
    </row>
    <row r="230" spans="1:7" ht="51" x14ac:dyDescent="0.2">
      <c r="A230" s="29" t="s">
        <v>64</v>
      </c>
      <c r="B230" s="29" t="s">
        <v>198</v>
      </c>
      <c r="C230" s="2" t="s">
        <v>92</v>
      </c>
      <c r="D230" s="3">
        <v>1000</v>
      </c>
      <c r="E230" s="190"/>
      <c r="F230" s="191"/>
      <c r="G230" s="50">
        <f>500*E230</f>
        <v>0</v>
      </c>
    </row>
    <row r="231" spans="1:7" x14ac:dyDescent="0.2">
      <c r="A231" s="22"/>
      <c r="B231" s="22"/>
      <c r="C231" s="51" t="s">
        <v>74</v>
      </c>
      <c r="D231" s="16"/>
      <c r="E231" s="17"/>
      <c r="F231" s="17"/>
      <c r="G231" s="18"/>
    </row>
    <row r="232" spans="1:7" ht="51" x14ac:dyDescent="0.2">
      <c r="A232" s="29" t="s">
        <v>64</v>
      </c>
      <c r="B232" s="29" t="s">
        <v>198</v>
      </c>
      <c r="C232" s="2" t="s">
        <v>93</v>
      </c>
      <c r="D232" s="3">
        <v>600</v>
      </c>
      <c r="E232" s="190"/>
      <c r="F232" s="191"/>
      <c r="G232" s="50">
        <f>350*E232</f>
        <v>0</v>
      </c>
    </row>
    <row r="233" spans="1:7" x14ac:dyDescent="0.2">
      <c r="A233" s="22"/>
      <c r="B233" s="22"/>
      <c r="C233" s="51" t="s">
        <v>74</v>
      </c>
      <c r="D233" s="192"/>
      <c r="E233" s="193"/>
      <c r="F233" s="193"/>
      <c r="G233" s="194"/>
    </row>
    <row r="234" spans="1:7" x14ac:dyDescent="0.2">
      <c r="A234" s="76" t="s">
        <v>151</v>
      </c>
      <c r="B234" s="76"/>
      <c r="C234" s="2" t="s">
        <v>148</v>
      </c>
      <c r="D234" s="3">
        <v>600</v>
      </c>
      <c r="E234" s="190"/>
      <c r="F234" s="191"/>
      <c r="G234" s="50">
        <f>500*E234</f>
        <v>0</v>
      </c>
    </row>
    <row r="235" spans="1:7" x14ac:dyDescent="0.2">
      <c r="A235" s="22"/>
      <c r="B235" s="22"/>
      <c r="C235" s="51" t="s">
        <v>149</v>
      </c>
      <c r="D235" s="192"/>
      <c r="E235" s="193"/>
      <c r="F235" s="193"/>
      <c r="G235" s="194"/>
    </row>
    <row r="236" spans="1:7" x14ac:dyDescent="0.2">
      <c r="A236" s="76" t="s">
        <v>151</v>
      </c>
      <c r="B236" s="76"/>
      <c r="C236" s="2" t="s">
        <v>150</v>
      </c>
      <c r="D236" s="3">
        <v>400</v>
      </c>
      <c r="E236" s="190"/>
      <c r="F236" s="191"/>
      <c r="G236" s="50">
        <f>250*E236</f>
        <v>0</v>
      </c>
    </row>
    <row r="237" spans="1:7" x14ac:dyDescent="0.2">
      <c r="A237" s="22"/>
      <c r="B237" s="22"/>
      <c r="C237" s="51" t="s">
        <v>149</v>
      </c>
      <c r="D237" s="192"/>
      <c r="E237" s="193"/>
      <c r="F237" s="193"/>
      <c r="G237" s="194"/>
    </row>
    <row r="238" spans="1:7" ht="25.5" x14ac:dyDescent="0.2">
      <c r="A238" s="15"/>
      <c r="B238" s="31"/>
      <c r="C238" s="14"/>
      <c r="D238" s="5" t="s">
        <v>0</v>
      </c>
      <c r="E238" s="188" t="s">
        <v>175</v>
      </c>
      <c r="F238" s="189"/>
      <c r="G238" s="5" t="s">
        <v>1</v>
      </c>
    </row>
    <row r="239" spans="1:7" ht="25.5" x14ac:dyDescent="0.2">
      <c r="A239" s="29" t="s">
        <v>95</v>
      </c>
      <c r="B239" s="29" t="s">
        <v>199</v>
      </c>
      <c r="C239" s="2" t="s">
        <v>96</v>
      </c>
      <c r="D239" s="3">
        <v>600</v>
      </c>
      <c r="E239" s="190"/>
      <c r="F239" s="191"/>
      <c r="G239" s="50">
        <f t="shared" ref="G239:G245" si="17">(D239*E239)/100</f>
        <v>0</v>
      </c>
    </row>
    <row r="240" spans="1:7" x14ac:dyDescent="0.2">
      <c r="A240" s="22"/>
      <c r="B240" s="22"/>
      <c r="C240" s="71" t="s">
        <v>33</v>
      </c>
      <c r="D240" s="192"/>
      <c r="E240" s="193"/>
      <c r="F240" s="193"/>
      <c r="G240" s="194"/>
    </row>
    <row r="241" spans="1:7" ht="25.5" x14ac:dyDescent="0.2">
      <c r="A241" s="22" t="s">
        <v>97</v>
      </c>
      <c r="B241" s="29" t="s">
        <v>199</v>
      </c>
      <c r="C241" s="2" t="s">
        <v>101</v>
      </c>
      <c r="D241" s="3">
        <v>400</v>
      </c>
      <c r="E241" s="190"/>
      <c r="F241" s="191"/>
      <c r="G241" s="50">
        <f t="shared" si="17"/>
        <v>0</v>
      </c>
    </row>
    <row r="242" spans="1:7" x14ac:dyDescent="0.2">
      <c r="A242" s="62"/>
      <c r="B242" s="22"/>
      <c r="C242" s="71" t="s">
        <v>33</v>
      </c>
      <c r="D242" s="192"/>
      <c r="E242" s="193"/>
      <c r="F242" s="193"/>
      <c r="G242" s="194"/>
    </row>
    <row r="243" spans="1:7" x14ac:dyDescent="0.2">
      <c r="A243" s="29" t="s">
        <v>65</v>
      </c>
      <c r="B243" s="29" t="s">
        <v>194</v>
      </c>
      <c r="C243" s="2" t="s">
        <v>102</v>
      </c>
      <c r="D243" s="3">
        <v>200</v>
      </c>
      <c r="E243" s="190"/>
      <c r="F243" s="191"/>
      <c r="G243" s="50">
        <f t="shared" si="17"/>
        <v>0</v>
      </c>
    </row>
    <row r="244" spans="1:7" x14ac:dyDescent="0.2">
      <c r="A244" s="22"/>
      <c r="B244" s="22"/>
      <c r="C244" s="71" t="s">
        <v>33</v>
      </c>
      <c r="D244" s="192"/>
      <c r="E244" s="193"/>
      <c r="F244" s="193"/>
      <c r="G244" s="194"/>
    </row>
    <row r="245" spans="1:7" x14ac:dyDescent="0.2">
      <c r="A245" s="29" t="s">
        <v>71</v>
      </c>
      <c r="B245" s="29" t="s">
        <v>194</v>
      </c>
      <c r="C245" s="2" t="s">
        <v>103</v>
      </c>
      <c r="D245" s="3">
        <v>200</v>
      </c>
      <c r="E245" s="190"/>
      <c r="F245" s="191"/>
      <c r="G245" s="50">
        <f t="shared" si="17"/>
        <v>0</v>
      </c>
    </row>
    <row r="246" spans="1:7" x14ac:dyDescent="0.2">
      <c r="A246" s="22"/>
      <c r="B246" s="22"/>
      <c r="C246" s="71" t="s">
        <v>33</v>
      </c>
      <c r="D246" s="192"/>
      <c r="E246" s="193"/>
      <c r="F246" s="193"/>
      <c r="G246" s="194"/>
    </row>
    <row r="247" spans="1:7" x14ac:dyDescent="0.2">
      <c r="A247" s="29" t="s">
        <v>71</v>
      </c>
      <c r="B247" s="29" t="s">
        <v>194</v>
      </c>
      <c r="C247" s="2" t="s">
        <v>104</v>
      </c>
      <c r="D247" s="3">
        <v>200</v>
      </c>
      <c r="E247" s="190"/>
      <c r="F247" s="191"/>
      <c r="G247" s="50">
        <f>(D247*E247)/100</f>
        <v>0</v>
      </c>
    </row>
    <row r="248" spans="1:7" x14ac:dyDescent="0.2">
      <c r="A248" s="22"/>
      <c r="B248" s="22"/>
      <c r="C248" s="71" t="s">
        <v>33</v>
      </c>
      <c r="D248" s="192"/>
      <c r="E248" s="193"/>
      <c r="F248" s="193"/>
      <c r="G248" s="194"/>
    </row>
    <row r="249" spans="1:7" ht="25.5" x14ac:dyDescent="0.2">
      <c r="A249" s="62" t="s">
        <v>98</v>
      </c>
      <c r="B249" s="62" t="s">
        <v>200</v>
      </c>
      <c r="C249" s="2" t="s">
        <v>105</v>
      </c>
      <c r="D249" s="5" t="s">
        <v>0</v>
      </c>
      <c r="E249" s="188" t="s">
        <v>175</v>
      </c>
      <c r="F249" s="189"/>
      <c r="G249" s="5" t="s">
        <v>1</v>
      </c>
    </row>
    <row r="250" spans="1:7" x14ac:dyDescent="0.2">
      <c r="A250" s="45"/>
      <c r="B250" s="64"/>
      <c r="C250" s="72" t="s">
        <v>34</v>
      </c>
      <c r="D250" s="20">
        <v>150</v>
      </c>
      <c r="E250" s="190"/>
      <c r="F250" s="191"/>
      <c r="G250" s="50">
        <f>(D250*E250)/100</f>
        <v>0</v>
      </c>
    </row>
    <row r="251" spans="1:7" x14ac:dyDescent="0.2">
      <c r="A251" s="45"/>
      <c r="B251" s="64"/>
      <c r="C251" s="71" t="s">
        <v>34</v>
      </c>
      <c r="D251" s="20">
        <v>150</v>
      </c>
      <c r="E251" s="190"/>
      <c r="F251" s="191"/>
      <c r="G251" s="50">
        <f>(D251*E251)/100</f>
        <v>0</v>
      </c>
    </row>
    <row r="252" spans="1:7" x14ac:dyDescent="0.2">
      <c r="A252" s="45"/>
      <c r="B252" s="64"/>
      <c r="C252" s="71" t="s">
        <v>34</v>
      </c>
      <c r="D252" s="20">
        <v>150</v>
      </c>
      <c r="E252" s="190"/>
      <c r="F252" s="191"/>
      <c r="G252" s="50">
        <f t="shared" ref="G252:G259" si="18">(D252*E252)/100</f>
        <v>0</v>
      </c>
    </row>
    <row r="253" spans="1:7" x14ac:dyDescent="0.2">
      <c r="A253" s="45"/>
      <c r="B253" s="64"/>
      <c r="C253" s="71" t="s">
        <v>34</v>
      </c>
      <c r="D253" s="20">
        <v>150</v>
      </c>
      <c r="E253" s="190"/>
      <c r="F253" s="191"/>
      <c r="G253" s="50">
        <f t="shared" si="18"/>
        <v>0</v>
      </c>
    </row>
    <row r="254" spans="1:7" x14ac:dyDescent="0.2">
      <c r="A254" s="45"/>
      <c r="B254" s="64"/>
      <c r="C254" s="71" t="s">
        <v>34</v>
      </c>
      <c r="D254" s="20">
        <v>150</v>
      </c>
      <c r="E254" s="190"/>
      <c r="F254" s="191"/>
      <c r="G254" s="50">
        <f t="shared" si="18"/>
        <v>0</v>
      </c>
    </row>
    <row r="255" spans="1:7" x14ac:dyDescent="0.2">
      <c r="A255" s="45"/>
      <c r="B255" s="64"/>
      <c r="C255" s="71" t="s">
        <v>34</v>
      </c>
      <c r="D255" s="20">
        <v>150</v>
      </c>
      <c r="E255" s="190"/>
      <c r="F255" s="191"/>
      <c r="G255" s="50">
        <f t="shared" si="18"/>
        <v>0</v>
      </c>
    </row>
    <row r="256" spans="1:7" x14ac:dyDescent="0.2">
      <c r="A256" s="45"/>
      <c r="B256" s="64"/>
      <c r="C256" s="71" t="s">
        <v>34</v>
      </c>
      <c r="D256" s="20">
        <v>150</v>
      </c>
      <c r="E256" s="190"/>
      <c r="F256" s="191"/>
      <c r="G256" s="50">
        <f t="shared" si="18"/>
        <v>0</v>
      </c>
    </row>
    <row r="257" spans="1:7" x14ac:dyDescent="0.2">
      <c r="A257" s="45"/>
      <c r="B257" s="64"/>
      <c r="C257" s="71" t="s">
        <v>34</v>
      </c>
      <c r="D257" s="20">
        <v>150</v>
      </c>
      <c r="E257" s="190"/>
      <c r="F257" s="191"/>
      <c r="G257" s="50">
        <f t="shared" si="18"/>
        <v>0</v>
      </c>
    </row>
    <row r="258" spans="1:7" x14ac:dyDescent="0.2">
      <c r="A258" s="45"/>
      <c r="B258" s="64"/>
      <c r="C258" s="71" t="s">
        <v>34</v>
      </c>
      <c r="D258" s="20">
        <v>150</v>
      </c>
      <c r="E258" s="190"/>
      <c r="F258" s="191"/>
      <c r="G258" s="50">
        <f t="shared" si="18"/>
        <v>0</v>
      </c>
    </row>
    <row r="259" spans="1:7" x14ac:dyDescent="0.2">
      <c r="A259" s="45"/>
      <c r="B259" s="64"/>
      <c r="C259" s="71" t="s">
        <v>34</v>
      </c>
      <c r="D259" s="20">
        <v>150</v>
      </c>
      <c r="E259" s="190"/>
      <c r="F259" s="191"/>
      <c r="G259" s="50">
        <f t="shared" si="18"/>
        <v>0</v>
      </c>
    </row>
    <row r="260" spans="1:7" ht="25.5" x14ac:dyDescent="0.2">
      <c r="A260" s="62" t="s">
        <v>99</v>
      </c>
      <c r="B260" s="62" t="s">
        <v>200</v>
      </c>
      <c r="C260" s="2" t="s">
        <v>106</v>
      </c>
      <c r="D260" s="63" t="s">
        <v>0</v>
      </c>
      <c r="E260" s="188" t="s">
        <v>175</v>
      </c>
      <c r="F260" s="189"/>
      <c r="G260" s="5" t="s">
        <v>1</v>
      </c>
    </row>
    <row r="261" spans="1:7" x14ac:dyDescent="0.2">
      <c r="A261" s="45"/>
      <c r="B261" s="64"/>
      <c r="C261" s="72" t="s">
        <v>34</v>
      </c>
      <c r="D261" s="20">
        <v>100</v>
      </c>
      <c r="E261" s="190"/>
      <c r="F261" s="191"/>
      <c r="G261" s="50">
        <f t="shared" ref="G261:G270" si="19">(D261*E261)/100</f>
        <v>0</v>
      </c>
    </row>
    <row r="262" spans="1:7" x14ac:dyDescent="0.2">
      <c r="A262" s="45"/>
      <c r="B262" s="64"/>
      <c r="C262" s="71" t="s">
        <v>34</v>
      </c>
      <c r="D262" s="20">
        <v>100</v>
      </c>
      <c r="E262" s="190"/>
      <c r="F262" s="191"/>
      <c r="G262" s="50">
        <f t="shared" si="19"/>
        <v>0</v>
      </c>
    </row>
    <row r="263" spans="1:7" x14ac:dyDescent="0.2">
      <c r="A263" s="45"/>
      <c r="B263" s="64"/>
      <c r="C263" s="71" t="s">
        <v>34</v>
      </c>
      <c r="D263" s="20">
        <v>100</v>
      </c>
      <c r="E263" s="190"/>
      <c r="F263" s="191"/>
      <c r="G263" s="50">
        <f t="shared" si="19"/>
        <v>0</v>
      </c>
    </row>
    <row r="264" spans="1:7" x14ac:dyDescent="0.2">
      <c r="A264" s="45"/>
      <c r="B264" s="64"/>
      <c r="C264" s="71" t="s">
        <v>34</v>
      </c>
      <c r="D264" s="20">
        <v>100</v>
      </c>
      <c r="E264" s="190"/>
      <c r="F264" s="191"/>
      <c r="G264" s="50">
        <f t="shared" si="19"/>
        <v>0</v>
      </c>
    </row>
    <row r="265" spans="1:7" x14ac:dyDescent="0.2">
      <c r="A265" s="45"/>
      <c r="B265" s="64"/>
      <c r="C265" s="71" t="s">
        <v>34</v>
      </c>
      <c r="D265" s="20">
        <v>100</v>
      </c>
      <c r="E265" s="190"/>
      <c r="F265" s="191"/>
      <c r="G265" s="50">
        <f t="shared" si="19"/>
        <v>0</v>
      </c>
    </row>
    <row r="266" spans="1:7" x14ac:dyDescent="0.2">
      <c r="A266" s="45"/>
      <c r="B266" s="64"/>
      <c r="C266" s="71" t="s">
        <v>34</v>
      </c>
      <c r="D266" s="20">
        <v>100</v>
      </c>
      <c r="E266" s="190"/>
      <c r="F266" s="191"/>
      <c r="G266" s="50">
        <f t="shared" si="19"/>
        <v>0</v>
      </c>
    </row>
    <row r="267" spans="1:7" x14ac:dyDescent="0.2">
      <c r="A267" s="45"/>
      <c r="B267" s="64"/>
      <c r="C267" s="71" t="s">
        <v>34</v>
      </c>
      <c r="D267" s="20">
        <v>100</v>
      </c>
      <c r="E267" s="190"/>
      <c r="F267" s="191"/>
      <c r="G267" s="50">
        <f t="shared" si="19"/>
        <v>0</v>
      </c>
    </row>
    <row r="268" spans="1:7" x14ac:dyDescent="0.2">
      <c r="A268" s="45"/>
      <c r="B268" s="64"/>
      <c r="C268" s="71" t="s">
        <v>34</v>
      </c>
      <c r="D268" s="20">
        <v>100</v>
      </c>
      <c r="E268" s="190"/>
      <c r="F268" s="191"/>
      <c r="G268" s="50">
        <f t="shared" si="19"/>
        <v>0</v>
      </c>
    </row>
    <row r="269" spans="1:7" x14ac:dyDescent="0.2">
      <c r="A269" s="45"/>
      <c r="B269" s="64"/>
      <c r="C269" s="71" t="s">
        <v>34</v>
      </c>
      <c r="D269" s="20">
        <v>100</v>
      </c>
      <c r="E269" s="190"/>
      <c r="F269" s="191"/>
      <c r="G269" s="50">
        <f t="shared" si="19"/>
        <v>0</v>
      </c>
    </row>
    <row r="270" spans="1:7" x14ac:dyDescent="0.2">
      <c r="A270" s="45"/>
      <c r="B270" s="64"/>
      <c r="C270" s="71" t="s">
        <v>34</v>
      </c>
      <c r="D270" s="20">
        <v>100</v>
      </c>
      <c r="E270" s="190"/>
      <c r="F270" s="191"/>
      <c r="G270" s="50">
        <f t="shared" si="19"/>
        <v>0</v>
      </c>
    </row>
    <row r="271" spans="1:7" ht="25.5" x14ac:dyDescent="0.2">
      <c r="A271" s="15"/>
      <c r="B271" s="31"/>
      <c r="C271" s="14"/>
      <c r="D271" s="5" t="s">
        <v>0</v>
      </c>
      <c r="E271" s="188" t="s">
        <v>175</v>
      </c>
      <c r="F271" s="189"/>
      <c r="G271" s="5" t="s">
        <v>1</v>
      </c>
    </row>
    <row r="272" spans="1:7" ht="25.5" x14ac:dyDescent="0.2">
      <c r="A272" s="29" t="s">
        <v>136</v>
      </c>
      <c r="B272" s="29" t="s">
        <v>200</v>
      </c>
      <c r="C272" s="2" t="s">
        <v>107</v>
      </c>
      <c r="D272" s="20">
        <v>100</v>
      </c>
      <c r="E272" s="190"/>
      <c r="F272" s="191"/>
      <c r="G272" s="50">
        <f>(D272*E272)/100</f>
        <v>0</v>
      </c>
    </row>
    <row r="273" spans="1:7" x14ac:dyDescent="0.2">
      <c r="A273" s="22"/>
      <c r="B273" s="22"/>
      <c r="C273" s="71" t="s">
        <v>33</v>
      </c>
      <c r="D273" s="195"/>
      <c r="E273" s="196"/>
      <c r="F273" s="196"/>
      <c r="G273" s="197"/>
    </row>
    <row r="274" spans="1:7" ht="25.5" x14ac:dyDescent="0.2">
      <c r="A274" s="29" t="s">
        <v>100</v>
      </c>
      <c r="B274" s="29" t="s">
        <v>200</v>
      </c>
      <c r="C274" s="2" t="s">
        <v>108</v>
      </c>
      <c r="D274" s="20">
        <v>100</v>
      </c>
      <c r="E274" s="190"/>
      <c r="F274" s="191"/>
      <c r="G274" s="50">
        <f>(D274*E274)/100</f>
        <v>0</v>
      </c>
    </row>
    <row r="275" spans="1:7" x14ac:dyDescent="0.2">
      <c r="A275" s="22"/>
      <c r="B275" s="22"/>
      <c r="C275" s="71" t="s">
        <v>33</v>
      </c>
      <c r="D275" s="195"/>
      <c r="E275" s="196"/>
      <c r="F275" s="196"/>
      <c r="G275" s="197"/>
    </row>
    <row r="276" spans="1:7" ht="76.5" x14ac:dyDescent="0.2">
      <c r="A276" s="62" t="s">
        <v>109</v>
      </c>
      <c r="B276" s="62" t="s">
        <v>205</v>
      </c>
      <c r="C276" s="19" t="s">
        <v>283</v>
      </c>
      <c r="D276" s="5" t="s">
        <v>0</v>
      </c>
      <c r="E276" s="188" t="s">
        <v>175</v>
      </c>
      <c r="F276" s="189"/>
      <c r="G276" s="5" t="s">
        <v>1</v>
      </c>
    </row>
    <row r="277" spans="1:7" x14ac:dyDescent="0.2">
      <c r="A277" s="45"/>
      <c r="B277" s="64"/>
      <c r="C277" s="72" t="s">
        <v>34</v>
      </c>
      <c r="D277" s="43">
        <v>500</v>
      </c>
      <c r="E277" s="190"/>
      <c r="F277" s="191"/>
      <c r="G277" s="50">
        <f t="shared" ref="G277:G293" si="20">(D277*E277)/100</f>
        <v>0</v>
      </c>
    </row>
    <row r="278" spans="1:7" x14ac:dyDescent="0.2">
      <c r="A278" s="45"/>
      <c r="B278" s="64"/>
      <c r="C278" s="71" t="s">
        <v>34</v>
      </c>
      <c r="D278" s="43">
        <v>500</v>
      </c>
      <c r="E278" s="190"/>
      <c r="F278" s="191"/>
      <c r="G278" s="50">
        <f t="shared" si="20"/>
        <v>0</v>
      </c>
    </row>
    <row r="279" spans="1:7" x14ac:dyDescent="0.2">
      <c r="A279" s="45"/>
      <c r="B279" s="64"/>
      <c r="C279" s="71" t="s">
        <v>34</v>
      </c>
      <c r="D279" s="43">
        <v>500</v>
      </c>
      <c r="E279" s="190"/>
      <c r="F279" s="191"/>
      <c r="G279" s="50">
        <f t="shared" si="20"/>
        <v>0</v>
      </c>
    </row>
    <row r="280" spans="1:7" x14ac:dyDescent="0.2">
      <c r="A280" s="45"/>
      <c r="B280" s="64"/>
      <c r="C280" s="71" t="s">
        <v>34</v>
      </c>
      <c r="D280" s="43">
        <v>500</v>
      </c>
      <c r="E280" s="190"/>
      <c r="F280" s="191"/>
      <c r="G280" s="50">
        <f t="shared" si="20"/>
        <v>0</v>
      </c>
    </row>
    <row r="281" spans="1:7" x14ac:dyDescent="0.2">
      <c r="A281" s="45"/>
      <c r="B281" s="64"/>
      <c r="C281" s="71" t="s">
        <v>34</v>
      </c>
      <c r="D281" s="43">
        <v>500</v>
      </c>
      <c r="E281" s="190"/>
      <c r="F281" s="191"/>
      <c r="G281" s="50">
        <f t="shared" si="20"/>
        <v>0</v>
      </c>
    </row>
    <row r="282" spans="1:7" ht="76.5" x14ac:dyDescent="0.2">
      <c r="A282" s="62" t="s">
        <v>109</v>
      </c>
      <c r="B282" s="62" t="s">
        <v>205</v>
      </c>
      <c r="C282" s="19" t="s">
        <v>284</v>
      </c>
      <c r="D282" s="5" t="s">
        <v>0</v>
      </c>
      <c r="E282" s="188" t="s">
        <v>175</v>
      </c>
      <c r="F282" s="189"/>
      <c r="G282" s="5" t="s">
        <v>1</v>
      </c>
    </row>
    <row r="283" spans="1:7" x14ac:dyDescent="0.2">
      <c r="A283" s="45"/>
      <c r="B283" s="64"/>
      <c r="C283" s="71" t="s">
        <v>34</v>
      </c>
      <c r="D283" s="43">
        <v>400</v>
      </c>
      <c r="E283" s="190"/>
      <c r="F283" s="191"/>
      <c r="G283" s="50">
        <f t="shared" si="20"/>
        <v>0</v>
      </c>
    </row>
    <row r="284" spans="1:7" x14ac:dyDescent="0.2">
      <c r="A284" s="45"/>
      <c r="B284" s="64"/>
      <c r="C284" s="71" t="s">
        <v>34</v>
      </c>
      <c r="D284" s="43">
        <v>400</v>
      </c>
      <c r="E284" s="190"/>
      <c r="F284" s="191"/>
      <c r="G284" s="50">
        <f t="shared" si="20"/>
        <v>0</v>
      </c>
    </row>
    <row r="285" spans="1:7" x14ac:dyDescent="0.2">
      <c r="A285" s="45"/>
      <c r="B285" s="64"/>
      <c r="C285" s="71" t="s">
        <v>34</v>
      </c>
      <c r="D285" s="43">
        <v>400</v>
      </c>
      <c r="E285" s="190"/>
      <c r="F285" s="191"/>
      <c r="G285" s="50">
        <f t="shared" si="20"/>
        <v>0</v>
      </c>
    </row>
    <row r="286" spans="1:7" x14ac:dyDescent="0.2">
      <c r="A286" s="45"/>
      <c r="B286" s="64"/>
      <c r="C286" s="71" t="s">
        <v>34</v>
      </c>
      <c r="D286" s="43">
        <v>400</v>
      </c>
      <c r="E286" s="190"/>
      <c r="F286" s="191"/>
      <c r="G286" s="50">
        <f t="shared" si="20"/>
        <v>0</v>
      </c>
    </row>
    <row r="287" spans="1:7" x14ac:dyDescent="0.2">
      <c r="A287" s="45"/>
      <c r="B287" s="64"/>
      <c r="C287" s="71" t="s">
        <v>34</v>
      </c>
      <c r="D287" s="43">
        <v>400</v>
      </c>
      <c r="E287" s="190"/>
      <c r="F287" s="191"/>
      <c r="G287" s="50">
        <f t="shared" si="20"/>
        <v>0</v>
      </c>
    </row>
    <row r="288" spans="1:7" ht="76.5" x14ac:dyDescent="0.2">
      <c r="A288" s="62" t="s">
        <v>109</v>
      </c>
      <c r="B288" s="62" t="s">
        <v>205</v>
      </c>
      <c r="C288" s="19" t="s">
        <v>285</v>
      </c>
      <c r="D288" s="5" t="s">
        <v>0</v>
      </c>
      <c r="E288" s="188" t="s">
        <v>175</v>
      </c>
      <c r="F288" s="189"/>
      <c r="G288" s="5" t="s">
        <v>1</v>
      </c>
    </row>
    <row r="289" spans="1:7" x14ac:dyDescent="0.2">
      <c r="A289" s="45"/>
      <c r="B289" s="64"/>
      <c r="C289" s="71" t="s">
        <v>34</v>
      </c>
      <c r="D289" s="43">
        <v>300</v>
      </c>
      <c r="E289" s="190"/>
      <c r="F289" s="191"/>
      <c r="G289" s="50">
        <f t="shared" si="20"/>
        <v>0</v>
      </c>
    </row>
    <row r="290" spans="1:7" x14ac:dyDescent="0.2">
      <c r="A290" s="45"/>
      <c r="B290" s="64"/>
      <c r="C290" s="71" t="s">
        <v>34</v>
      </c>
      <c r="D290" s="43">
        <v>300</v>
      </c>
      <c r="E290" s="190"/>
      <c r="F290" s="191"/>
      <c r="G290" s="50">
        <f t="shared" si="20"/>
        <v>0</v>
      </c>
    </row>
    <row r="291" spans="1:7" x14ac:dyDescent="0.2">
      <c r="A291" s="45"/>
      <c r="B291" s="64"/>
      <c r="C291" s="71" t="s">
        <v>34</v>
      </c>
      <c r="D291" s="43">
        <v>300</v>
      </c>
      <c r="E291" s="190"/>
      <c r="F291" s="191"/>
      <c r="G291" s="50">
        <f t="shared" si="20"/>
        <v>0</v>
      </c>
    </row>
    <row r="292" spans="1:7" x14ac:dyDescent="0.2">
      <c r="A292" s="45"/>
      <c r="B292" s="64"/>
      <c r="C292" s="71" t="s">
        <v>34</v>
      </c>
      <c r="D292" s="43">
        <v>300</v>
      </c>
      <c r="E292" s="190"/>
      <c r="F292" s="191"/>
      <c r="G292" s="50">
        <f t="shared" si="20"/>
        <v>0</v>
      </c>
    </row>
    <row r="293" spans="1:7" x14ac:dyDescent="0.2">
      <c r="A293" s="45"/>
      <c r="B293" s="64"/>
      <c r="C293" s="71" t="s">
        <v>34</v>
      </c>
      <c r="D293" s="43">
        <v>300</v>
      </c>
      <c r="E293" s="190"/>
      <c r="F293" s="191"/>
      <c r="G293" s="50">
        <f t="shared" si="20"/>
        <v>0</v>
      </c>
    </row>
    <row r="294" spans="1:7" ht="25.5" x14ac:dyDescent="0.2">
      <c r="A294" s="62" t="s">
        <v>110</v>
      </c>
      <c r="B294" s="62" t="s">
        <v>200</v>
      </c>
      <c r="C294" s="19" t="s">
        <v>140</v>
      </c>
      <c r="D294" s="63" t="s">
        <v>0</v>
      </c>
      <c r="E294" s="188" t="s">
        <v>175</v>
      </c>
      <c r="F294" s="189"/>
      <c r="G294" s="5" t="s">
        <v>1</v>
      </c>
    </row>
    <row r="295" spans="1:7" x14ac:dyDescent="0.2">
      <c r="A295" s="45"/>
      <c r="B295" s="64"/>
      <c r="C295" s="72" t="s">
        <v>34</v>
      </c>
      <c r="D295" s="43">
        <v>100</v>
      </c>
      <c r="E295" s="190"/>
      <c r="F295" s="191"/>
      <c r="G295" s="50">
        <f t="shared" ref="G295:G304" si="21">(D295*E295)/100</f>
        <v>0</v>
      </c>
    </row>
    <row r="296" spans="1:7" x14ac:dyDescent="0.2">
      <c r="A296" s="45"/>
      <c r="B296" s="64"/>
      <c r="C296" s="71" t="s">
        <v>34</v>
      </c>
      <c r="D296" s="43">
        <v>100</v>
      </c>
      <c r="E296" s="190"/>
      <c r="F296" s="191"/>
      <c r="G296" s="50">
        <f t="shared" si="21"/>
        <v>0</v>
      </c>
    </row>
    <row r="297" spans="1:7" x14ac:dyDescent="0.2">
      <c r="A297" s="45"/>
      <c r="B297" s="64"/>
      <c r="C297" s="71" t="s">
        <v>34</v>
      </c>
      <c r="D297" s="43">
        <v>100</v>
      </c>
      <c r="E297" s="190"/>
      <c r="F297" s="191"/>
      <c r="G297" s="50">
        <f t="shared" si="21"/>
        <v>0</v>
      </c>
    </row>
    <row r="298" spans="1:7" x14ac:dyDescent="0.2">
      <c r="A298" s="45"/>
      <c r="B298" s="64"/>
      <c r="C298" s="71" t="s">
        <v>34</v>
      </c>
      <c r="D298" s="43">
        <v>100</v>
      </c>
      <c r="E298" s="190"/>
      <c r="F298" s="191"/>
      <c r="G298" s="50">
        <f t="shared" si="21"/>
        <v>0</v>
      </c>
    </row>
    <row r="299" spans="1:7" x14ac:dyDescent="0.2">
      <c r="A299" s="45"/>
      <c r="B299" s="64"/>
      <c r="C299" s="71" t="s">
        <v>34</v>
      </c>
      <c r="D299" s="43">
        <v>100</v>
      </c>
      <c r="E299" s="190"/>
      <c r="F299" s="191"/>
      <c r="G299" s="50">
        <f t="shared" si="21"/>
        <v>0</v>
      </c>
    </row>
    <row r="300" spans="1:7" x14ac:dyDescent="0.2">
      <c r="A300" s="45"/>
      <c r="B300" s="64"/>
      <c r="C300" s="71" t="s">
        <v>34</v>
      </c>
      <c r="D300" s="43">
        <v>100</v>
      </c>
      <c r="E300" s="190"/>
      <c r="F300" s="191"/>
      <c r="G300" s="50">
        <f t="shared" si="21"/>
        <v>0</v>
      </c>
    </row>
    <row r="301" spans="1:7" x14ac:dyDescent="0.2">
      <c r="A301" s="45"/>
      <c r="B301" s="64"/>
      <c r="C301" s="71" t="s">
        <v>34</v>
      </c>
      <c r="D301" s="43">
        <v>100</v>
      </c>
      <c r="E301" s="190"/>
      <c r="F301" s="191"/>
      <c r="G301" s="50">
        <f t="shared" si="21"/>
        <v>0</v>
      </c>
    </row>
    <row r="302" spans="1:7" x14ac:dyDescent="0.2">
      <c r="A302" s="45"/>
      <c r="B302" s="64"/>
      <c r="C302" s="71" t="s">
        <v>34</v>
      </c>
      <c r="D302" s="43">
        <v>100</v>
      </c>
      <c r="E302" s="190"/>
      <c r="F302" s="191"/>
      <c r="G302" s="50">
        <f t="shared" si="21"/>
        <v>0</v>
      </c>
    </row>
    <row r="303" spans="1:7" x14ac:dyDescent="0.2">
      <c r="A303" s="45"/>
      <c r="B303" s="64"/>
      <c r="C303" s="71" t="s">
        <v>34</v>
      </c>
      <c r="D303" s="43">
        <v>100</v>
      </c>
      <c r="E303" s="190"/>
      <c r="F303" s="191"/>
      <c r="G303" s="50">
        <f t="shared" si="21"/>
        <v>0</v>
      </c>
    </row>
    <row r="304" spans="1:7" x14ac:dyDescent="0.2">
      <c r="A304" s="45"/>
      <c r="B304" s="64"/>
      <c r="C304" s="71" t="s">
        <v>34</v>
      </c>
      <c r="D304" s="43">
        <v>100</v>
      </c>
      <c r="E304" s="190"/>
      <c r="F304" s="191"/>
      <c r="G304" s="50">
        <f t="shared" si="21"/>
        <v>0</v>
      </c>
    </row>
    <row r="305" spans="1:7" ht="25.5" x14ac:dyDescent="0.2">
      <c r="A305" s="62" t="s">
        <v>66</v>
      </c>
      <c r="B305" s="62" t="s">
        <v>200</v>
      </c>
      <c r="C305" s="19" t="s">
        <v>141</v>
      </c>
      <c r="D305" s="63" t="s">
        <v>0</v>
      </c>
      <c r="E305" s="188" t="s">
        <v>175</v>
      </c>
      <c r="F305" s="189"/>
      <c r="G305" s="5" t="s">
        <v>1</v>
      </c>
    </row>
    <row r="306" spans="1:7" x14ac:dyDescent="0.2">
      <c r="A306" s="45"/>
      <c r="B306" s="64"/>
      <c r="C306" s="72" t="s">
        <v>34</v>
      </c>
      <c r="D306" s="43">
        <v>100</v>
      </c>
      <c r="E306" s="190"/>
      <c r="F306" s="191"/>
      <c r="G306" s="50">
        <f t="shared" ref="G306:G315" si="22">(D306*E306)/100</f>
        <v>0</v>
      </c>
    </row>
    <row r="307" spans="1:7" x14ac:dyDescent="0.2">
      <c r="A307" s="45"/>
      <c r="B307" s="64"/>
      <c r="C307" s="71" t="s">
        <v>34</v>
      </c>
      <c r="D307" s="43">
        <v>100</v>
      </c>
      <c r="E307" s="190"/>
      <c r="F307" s="191"/>
      <c r="G307" s="50">
        <f t="shared" si="22"/>
        <v>0</v>
      </c>
    </row>
    <row r="308" spans="1:7" x14ac:dyDescent="0.2">
      <c r="A308" s="45"/>
      <c r="B308" s="64"/>
      <c r="C308" s="71" t="s">
        <v>34</v>
      </c>
      <c r="D308" s="43">
        <v>100</v>
      </c>
      <c r="E308" s="190"/>
      <c r="F308" s="191"/>
      <c r="G308" s="50">
        <f t="shared" si="22"/>
        <v>0</v>
      </c>
    </row>
    <row r="309" spans="1:7" x14ac:dyDescent="0.2">
      <c r="A309" s="45"/>
      <c r="B309" s="64"/>
      <c r="C309" s="71" t="s">
        <v>34</v>
      </c>
      <c r="D309" s="43">
        <v>100</v>
      </c>
      <c r="E309" s="190"/>
      <c r="F309" s="191"/>
      <c r="G309" s="50">
        <f t="shared" si="22"/>
        <v>0</v>
      </c>
    </row>
    <row r="310" spans="1:7" x14ac:dyDescent="0.2">
      <c r="A310" s="45"/>
      <c r="B310" s="64"/>
      <c r="C310" s="71" t="s">
        <v>34</v>
      </c>
      <c r="D310" s="43">
        <v>100</v>
      </c>
      <c r="E310" s="190"/>
      <c r="F310" s="191"/>
      <c r="G310" s="50">
        <f t="shared" si="22"/>
        <v>0</v>
      </c>
    </row>
    <row r="311" spans="1:7" x14ac:dyDescent="0.2">
      <c r="A311" s="45"/>
      <c r="B311" s="64"/>
      <c r="C311" s="71" t="s">
        <v>34</v>
      </c>
      <c r="D311" s="43">
        <v>100</v>
      </c>
      <c r="E311" s="190"/>
      <c r="F311" s="191"/>
      <c r="G311" s="50">
        <f t="shared" si="22"/>
        <v>0</v>
      </c>
    </row>
    <row r="312" spans="1:7" x14ac:dyDescent="0.2">
      <c r="A312" s="45"/>
      <c r="B312" s="64"/>
      <c r="C312" s="71" t="s">
        <v>34</v>
      </c>
      <c r="D312" s="43">
        <v>100</v>
      </c>
      <c r="E312" s="190"/>
      <c r="F312" s="191"/>
      <c r="G312" s="50">
        <f t="shared" si="22"/>
        <v>0</v>
      </c>
    </row>
    <row r="313" spans="1:7" x14ac:dyDescent="0.2">
      <c r="A313" s="45"/>
      <c r="B313" s="64"/>
      <c r="C313" s="71" t="s">
        <v>34</v>
      </c>
      <c r="D313" s="43">
        <v>100</v>
      </c>
      <c r="E313" s="190"/>
      <c r="F313" s="191"/>
      <c r="G313" s="50">
        <f t="shared" si="22"/>
        <v>0</v>
      </c>
    </row>
    <row r="314" spans="1:7" x14ac:dyDescent="0.2">
      <c r="A314" s="45"/>
      <c r="B314" s="64"/>
      <c r="C314" s="71" t="s">
        <v>34</v>
      </c>
      <c r="D314" s="43">
        <v>100</v>
      </c>
      <c r="E314" s="190"/>
      <c r="F314" s="191"/>
      <c r="G314" s="50">
        <f t="shared" si="22"/>
        <v>0</v>
      </c>
    </row>
    <row r="315" spans="1:7" x14ac:dyDescent="0.2">
      <c r="A315" s="45"/>
      <c r="B315" s="64"/>
      <c r="C315" s="71" t="s">
        <v>34</v>
      </c>
      <c r="D315" s="43">
        <v>100</v>
      </c>
      <c r="E315" s="190"/>
      <c r="F315" s="191"/>
      <c r="G315" s="50">
        <f t="shared" si="22"/>
        <v>0</v>
      </c>
    </row>
    <row r="316" spans="1:7" ht="25.5" x14ac:dyDescent="0.2">
      <c r="A316" s="15"/>
      <c r="B316" s="31"/>
      <c r="C316" s="14"/>
      <c r="D316" s="5" t="s">
        <v>0</v>
      </c>
      <c r="E316" s="188" t="s">
        <v>175</v>
      </c>
      <c r="F316" s="189"/>
      <c r="G316" s="5" t="s">
        <v>1</v>
      </c>
    </row>
    <row r="317" spans="1:7" x14ac:dyDescent="0.2">
      <c r="A317" s="22" t="s">
        <v>111</v>
      </c>
      <c r="B317" s="29" t="s">
        <v>205</v>
      </c>
      <c r="C317" s="2" t="s">
        <v>112</v>
      </c>
      <c r="D317" s="66">
        <v>100</v>
      </c>
      <c r="E317" s="190"/>
      <c r="F317" s="191"/>
      <c r="G317" s="50">
        <f>(D317*E317)/100</f>
        <v>0</v>
      </c>
    </row>
    <row r="318" spans="1:7" x14ac:dyDescent="0.2">
      <c r="A318" s="22"/>
      <c r="B318" s="22"/>
      <c r="C318" s="71" t="s">
        <v>33</v>
      </c>
      <c r="D318" s="16"/>
      <c r="E318" s="17"/>
      <c r="F318" s="17"/>
      <c r="G318" s="18"/>
    </row>
    <row r="319" spans="1:7" ht="25.5" x14ac:dyDescent="0.2">
      <c r="A319" s="62" t="s">
        <v>113</v>
      </c>
      <c r="B319" s="62" t="s">
        <v>201</v>
      </c>
      <c r="C319" s="2" t="s">
        <v>115</v>
      </c>
      <c r="D319" s="5" t="s">
        <v>0</v>
      </c>
      <c r="E319" s="188" t="s">
        <v>175</v>
      </c>
      <c r="F319" s="189"/>
      <c r="G319" s="5" t="s">
        <v>1</v>
      </c>
    </row>
    <row r="320" spans="1:7" x14ac:dyDescent="0.2">
      <c r="A320" s="45"/>
      <c r="B320" s="64"/>
      <c r="C320" s="72" t="s">
        <v>34</v>
      </c>
      <c r="D320" s="43">
        <v>100</v>
      </c>
      <c r="E320" s="190"/>
      <c r="F320" s="191"/>
      <c r="G320" s="50">
        <f t="shared" ref="G320:G329" si="23">(D320*E320)/100</f>
        <v>0</v>
      </c>
    </row>
    <row r="321" spans="1:7" x14ac:dyDescent="0.2">
      <c r="A321" s="45"/>
      <c r="B321" s="64"/>
      <c r="C321" s="71" t="s">
        <v>34</v>
      </c>
      <c r="D321" s="43">
        <v>100</v>
      </c>
      <c r="E321" s="190"/>
      <c r="F321" s="191"/>
      <c r="G321" s="50">
        <f t="shared" si="23"/>
        <v>0</v>
      </c>
    </row>
    <row r="322" spans="1:7" x14ac:dyDescent="0.2">
      <c r="A322" s="45"/>
      <c r="B322" s="64"/>
      <c r="C322" s="71" t="s">
        <v>34</v>
      </c>
      <c r="D322" s="43">
        <v>100</v>
      </c>
      <c r="E322" s="190"/>
      <c r="F322" s="191"/>
      <c r="G322" s="50">
        <f t="shared" si="23"/>
        <v>0</v>
      </c>
    </row>
    <row r="323" spans="1:7" x14ac:dyDescent="0.2">
      <c r="A323" s="45"/>
      <c r="B323" s="64"/>
      <c r="C323" s="71" t="s">
        <v>34</v>
      </c>
      <c r="D323" s="43">
        <v>100</v>
      </c>
      <c r="E323" s="190"/>
      <c r="F323" s="191"/>
      <c r="G323" s="50">
        <f t="shared" si="23"/>
        <v>0</v>
      </c>
    </row>
    <row r="324" spans="1:7" x14ac:dyDescent="0.2">
      <c r="A324" s="45"/>
      <c r="B324" s="64"/>
      <c r="C324" s="71" t="s">
        <v>34</v>
      </c>
      <c r="D324" s="43">
        <v>100</v>
      </c>
      <c r="E324" s="190"/>
      <c r="F324" s="191"/>
      <c r="G324" s="50">
        <f t="shared" si="23"/>
        <v>0</v>
      </c>
    </row>
    <row r="325" spans="1:7" x14ac:dyDescent="0.2">
      <c r="A325" s="45"/>
      <c r="B325" s="64"/>
      <c r="C325" s="71" t="s">
        <v>34</v>
      </c>
      <c r="D325" s="43">
        <v>100</v>
      </c>
      <c r="E325" s="190"/>
      <c r="F325" s="191"/>
      <c r="G325" s="50">
        <f t="shared" si="23"/>
        <v>0</v>
      </c>
    </row>
    <row r="326" spans="1:7" x14ac:dyDescent="0.2">
      <c r="A326" s="45"/>
      <c r="B326" s="64"/>
      <c r="C326" s="71" t="s">
        <v>34</v>
      </c>
      <c r="D326" s="43">
        <v>100</v>
      </c>
      <c r="E326" s="190"/>
      <c r="F326" s="191"/>
      <c r="G326" s="50">
        <f t="shared" si="23"/>
        <v>0</v>
      </c>
    </row>
    <row r="327" spans="1:7" x14ac:dyDescent="0.2">
      <c r="A327" s="45"/>
      <c r="B327" s="64"/>
      <c r="C327" s="71" t="s">
        <v>34</v>
      </c>
      <c r="D327" s="43">
        <v>100</v>
      </c>
      <c r="E327" s="190"/>
      <c r="F327" s="191"/>
      <c r="G327" s="50">
        <f t="shared" si="23"/>
        <v>0</v>
      </c>
    </row>
    <row r="328" spans="1:7" x14ac:dyDescent="0.2">
      <c r="A328" s="45"/>
      <c r="B328" s="64"/>
      <c r="C328" s="71" t="s">
        <v>34</v>
      </c>
      <c r="D328" s="43">
        <v>100</v>
      </c>
      <c r="E328" s="190"/>
      <c r="F328" s="191"/>
      <c r="G328" s="50">
        <f t="shared" si="23"/>
        <v>0</v>
      </c>
    </row>
    <row r="329" spans="1:7" x14ac:dyDescent="0.2">
      <c r="A329" s="45"/>
      <c r="B329" s="64"/>
      <c r="C329" s="71" t="s">
        <v>34</v>
      </c>
      <c r="D329" s="43">
        <v>100</v>
      </c>
      <c r="E329" s="190"/>
      <c r="F329" s="191"/>
      <c r="G329" s="50">
        <f t="shared" si="23"/>
        <v>0</v>
      </c>
    </row>
    <row r="330" spans="1:7" ht="38.25" x14ac:dyDescent="0.2">
      <c r="A330" s="62" t="s">
        <v>114</v>
      </c>
      <c r="B330" s="62" t="s">
        <v>202</v>
      </c>
      <c r="C330" s="2" t="s">
        <v>139</v>
      </c>
      <c r="D330" s="5" t="s">
        <v>0</v>
      </c>
      <c r="E330" s="188" t="s">
        <v>175</v>
      </c>
      <c r="F330" s="189"/>
      <c r="G330" s="5" t="s">
        <v>1</v>
      </c>
    </row>
    <row r="331" spans="1:7" x14ac:dyDescent="0.2">
      <c r="A331" s="45"/>
      <c r="B331" s="64"/>
      <c r="C331" s="71" t="s">
        <v>34</v>
      </c>
      <c r="D331" s="66">
        <v>100</v>
      </c>
      <c r="E331" s="190"/>
      <c r="F331" s="191"/>
      <c r="G331" s="50">
        <f t="shared" ref="G331:G340" si="24">(D331*E331)/100</f>
        <v>0</v>
      </c>
    </row>
    <row r="332" spans="1:7" x14ac:dyDescent="0.2">
      <c r="A332" s="45"/>
      <c r="B332" s="64"/>
      <c r="C332" s="71" t="s">
        <v>34</v>
      </c>
      <c r="D332" s="66">
        <v>100</v>
      </c>
      <c r="E332" s="190"/>
      <c r="F332" s="191"/>
      <c r="G332" s="50">
        <f t="shared" si="24"/>
        <v>0</v>
      </c>
    </row>
    <row r="333" spans="1:7" x14ac:dyDescent="0.2">
      <c r="A333" s="45"/>
      <c r="B333" s="64"/>
      <c r="C333" s="71" t="s">
        <v>34</v>
      </c>
      <c r="D333" s="66">
        <v>100</v>
      </c>
      <c r="E333" s="190"/>
      <c r="F333" s="191"/>
      <c r="G333" s="50">
        <f t="shared" si="24"/>
        <v>0</v>
      </c>
    </row>
    <row r="334" spans="1:7" x14ac:dyDescent="0.2">
      <c r="A334" s="45"/>
      <c r="B334" s="64"/>
      <c r="C334" s="71" t="s">
        <v>34</v>
      </c>
      <c r="D334" s="66">
        <v>100</v>
      </c>
      <c r="E334" s="190"/>
      <c r="F334" s="191"/>
      <c r="G334" s="50">
        <f t="shared" si="24"/>
        <v>0</v>
      </c>
    </row>
    <row r="335" spans="1:7" x14ac:dyDescent="0.2">
      <c r="A335" s="45"/>
      <c r="B335" s="64"/>
      <c r="C335" s="71" t="s">
        <v>34</v>
      </c>
      <c r="D335" s="66">
        <v>100</v>
      </c>
      <c r="E335" s="190"/>
      <c r="F335" s="191"/>
      <c r="G335" s="50">
        <f t="shared" si="24"/>
        <v>0</v>
      </c>
    </row>
    <row r="336" spans="1:7" x14ac:dyDescent="0.2">
      <c r="A336" s="45"/>
      <c r="B336" s="64"/>
      <c r="C336" s="71" t="s">
        <v>34</v>
      </c>
      <c r="D336" s="66">
        <v>100</v>
      </c>
      <c r="E336" s="190"/>
      <c r="F336" s="191"/>
      <c r="G336" s="50">
        <f t="shared" si="24"/>
        <v>0</v>
      </c>
    </row>
    <row r="337" spans="1:7" x14ac:dyDescent="0.2">
      <c r="A337" s="45"/>
      <c r="B337" s="64"/>
      <c r="C337" s="71" t="s">
        <v>34</v>
      </c>
      <c r="D337" s="66">
        <v>100</v>
      </c>
      <c r="E337" s="190"/>
      <c r="F337" s="191"/>
      <c r="G337" s="50">
        <f t="shared" si="24"/>
        <v>0</v>
      </c>
    </row>
    <row r="338" spans="1:7" x14ac:dyDescent="0.2">
      <c r="A338" s="45"/>
      <c r="B338" s="64"/>
      <c r="C338" s="71" t="s">
        <v>34</v>
      </c>
      <c r="D338" s="66">
        <v>100</v>
      </c>
      <c r="E338" s="190"/>
      <c r="F338" s="191"/>
      <c r="G338" s="50">
        <f t="shared" si="24"/>
        <v>0</v>
      </c>
    </row>
    <row r="339" spans="1:7" x14ac:dyDescent="0.2">
      <c r="A339" s="45"/>
      <c r="B339" s="64"/>
      <c r="C339" s="71" t="s">
        <v>34</v>
      </c>
      <c r="D339" s="66">
        <v>100</v>
      </c>
      <c r="E339" s="190"/>
      <c r="F339" s="191"/>
      <c r="G339" s="50">
        <f t="shared" si="24"/>
        <v>0</v>
      </c>
    </row>
    <row r="340" spans="1:7" x14ac:dyDescent="0.2">
      <c r="A340" s="45"/>
      <c r="B340" s="64"/>
      <c r="C340" s="71" t="s">
        <v>34</v>
      </c>
      <c r="D340" s="66">
        <v>100</v>
      </c>
      <c r="E340" s="190"/>
      <c r="F340" s="191"/>
      <c r="G340" s="50">
        <f t="shared" si="24"/>
        <v>0</v>
      </c>
    </row>
    <row r="341" spans="1:7" ht="25.5" x14ac:dyDescent="0.2">
      <c r="A341" s="15"/>
      <c r="B341" s="31"/>
      <c r="C341" s="14"/>
      <c r="D341" s="5" t="s">
        <v>0</v>
      </c>
      <c r="E341" s="188" t="s">
        <v>123</v>
      </c>
      <c r="F341" s="189"/>
      <c r="G341" s="5" t="s">
        <v>1</v>
      </c>
    </row>
    <row r="342" spans="1:7" x14ac:dyDescent="0.2">
      <c r="A342" s="22"/>
      <c r="B342" s="22"/>
      <c r="C342" s="2" t="s">
        <v>116</v>
      </c>
      <c r="D342" s="3" t="s">
        <v>117</v>
      </c>
      <c r="E342" s="192"/>
      <c r="F342" s="193"/>
      <c r="G342" s="194"/>
    </row>
    <row r="343" spans="1:7" x14ac:dyDescent="0.2">
      <c r="A343" s="77"/>
      <c r="B343" s="78"/>
      <c r="C343" s="71" t="s">
        <v>133</v>
      </c>
      <c r="D343" s="16"/>
      <c r="E343" s="190"/>
      <c r="F343" s="191"/>
      <c r="G343" s="43">
        <f>10*E343</f>
        <v>0</v>
      </c>
    </row>
    <row r="344" spans="1:7" x14ac:dyDescent="0.2">
      <c r="A344" s="77"/>
      <c r="B344" s="78"/>
      <c r="C344" s="71" t="s">
        <v>133</v>
      </c>
      <c r="D344" s="16"/>
      <c r="E344" s="190"/>
      <c r="F344" s="191"/>
      <c r="G344" s="43">
        <f t="shared" ref="G344:G356" si="25">10*E344</f>
        <v>0</v>
      </c>
    </row>
    <row r="345" spans="1:7" x14ac:dyDescent="0.2">
      <c r="A345" s="77"/>
      <c r="B345" s="78"/>
      <c r="C345" s="71" t="s">
        <v>133</v>
      </c>
      <c r="D345" s="16"/>
      <c r="E345" s="190"/>
      <c r="F345" s="191"/>
      <c r="G345" s="43">
        <f t="shared" si="25"/>
        <v>0</v>
      </c>
    </row>
    <row r="346" spans="1:7" x14ac:dyDescent="0.2">
      <c r="A346" s="77"/>
      <c r="B346" s="78"/>
      <c r="C346" s="71" t="s">
        <v>133</v>
      </c>
      <c r="D346" s="16"/>
      <c r="E346" s="190"/>
      <c r="F346" s="191"/>
      <c r="G346" s="43">
        <f t="shared" si="25"/>
        <v>0</v>
      </c>
    </row>
    <row r="347" spans="1:7" x14ac:dyDescent="0.2">
      <c r="A347" s="77"/>
      <c r="B347" s="78"/>
      <c r="C347" s="71" t="s">
        <v>133</v>
      </c>
      <c r="D347" s="16"/>
      <c r="E347" s="190"/>
      <c r="F347" s="191"/>
      <c r="G347" s="43">
        <f t="shared" si="25"/>
        <v>0</v>
      </c>
    </row>
    <row r="348" spans="1:7" x14ac:dyDescent="0.2">
      <c r="A348" s="77"/>
      <c r="B348" s="78"/>
      <c r="C348" s="71" t="s">
        <v>133</v>
      </c>
      <c r="D348" s="16"/>
      <c r="E348" s="190"/>
      <c r="F348" s="191"/>
      <c r="G348" s="43">
        <f t="shared" si="25"/>
        <v>0</v>
      </c>
    </row>
    <row r="349" spans="1:7" x14ac:dyDescent="0.2">
      <c r="A349" s="77"/>
      <c r="B349" s="78"/>
      <c r="C349" s="71" t="s">
        <v>133</v>
      </c>
      <c r="D349" s="16"/>
      <c r="E349" s="190"/>
      <c r="F349" s="191"/>
      <c r="G349" s="43">
        <f t="shared" si="25"/>
        <v>0</v>
      </c>
    </row>
    <row r="350" spans="1:7" x14ac:dyDescent="0.2">
      <c r="A350" s="77"/>
      <c r="B350" s="78"/>
      <c r="C350" s="71" t="s">
        <v>133</v>
      </c>
      <c r="D350" s="16"/>
      <c r="E350" s="190"/>
      <c r="F350" s="191"/>
      <c r="G350" s="43">
        <f t="shared" si="25"/>
        <v>0</v>
      </c>
    </row>
    <row r="351" spans="1:7" x14ac:dyDescent="0.2">
      <c r="A351" s="77"/>
      <c r="B351" s="78"/>
      <c r="C351" s="71" t="s">
        <v>133</v>
      </c>
      <c r="D351" s="16"/>
      <c r="E351" s="190"/>
      <c r="F351" s="191"/>
      <c r="G351" s="43">
        <f t="shared" si="25"/>
        <v>0</v>
      </c>
    </row>
    <row r="352" spans="1:7" x14ac:dyDescent="0.2">
      <c r="A352" s="77"/>
      <c r="B352" s="78"/>
      <c r="C352" s="71" t="s">
        <v>133</v>
      </c>
      <c r="D352" s="16"/>
      <c r="E352" s="190"/>
      <c r="F352" s="191"/>
      <c r="G352" s="43">
        <f t="shared" si="25"/>
        <v>0</v>
      </c>
    </row>
    <row r="353" spans="1:7" x14ac:dyDescent="0.2">
      <c r="A353" s="77"/>
      <c r="B353" s="78"/>
      <c r="C353" s="71" t="s">
        <v>133</v>
      </c>
      <c r="D353" s="16"/>
      <c r="E353" s="190"/>
      <c r="F353" s="191"/>
      <c r="G353" s="43">
        <f t="shared" si="25"/>
        <v>0</v>
      </c>
    </row>
    <row r="354" spans="1:7" x14ac:dyDescent="0.2">
      <c r="A354" s="77"/>
      <c r="B354" s="78"/>
      <c r="C354" s="71" t="s">
        <v>133</v>
      </c>
      <c r="D354" s="16"/>
      <c r="E354" s="190"/>
      <c r="F354" s="191"/>
      <c r="G354" s="43">
        <f t="shared" si="25"/>
        <v>0</v>
      </c>
    </row>
    <row r="355" spans="1:7" x14ac:dyDescent="0.2">
      <c r="A355" s="77"/>
      <c r="B355" s="78"/>
      <c r="C355" s="71" t="s">
        <v>133</v>
      </c>
      <c r="D355" s="16"/>
      <c r="E355" s="190"/>
      <c r="F355" s="191"/>
      <c r="G355" s="43">
        <f t="shared" si="25"/>
        <v>0</v>
      </c>
    </row>
    <row r="356" spans="1:7" x14ac:dyDescent="0.2">
      <c r="A356" s="77"/>
      <c r="B356" s="78"/>
      <c r="C356" s="71" t="s">
        <v>133</v>
      </c>
      <c r="D356" s="16"/>
      <c r="E356" s="190"/>
      <c r="F356" s="191"/>
      <c r="G356" s="43">
        <f t="shared" si="25"/>
        <v>0</v>
      </c>
    </row>
    <row r="357" spans="1:7" x14ac:dyDescent="0.2">
      <c r="A357" s="62"/>
      <c r="B357" s="73"/>
      <c r="C357" s="71" t="s">
        <v>133</v>
      </c>
      <c r="D357" s="16"/>
      <c r="E357" s="190"/>
      <c r="F357" s="191"/>
      <c r="G357" s="43">
        <f>10*E357</f>
        <v>0</v>
      </c>
    </row>
    <row r="358" spans="1:7" x14ac:dyDescent="0.2">
      <c r="A358" s="22"/>
      <c r="B358" s="22"/>
      <c r="C358" s="2" t="s">
        <v>118</v>
      </c>
      <c r="D358" s="79" t="s">
        <v>119</v>
      </c>
      <c r="E358" s="192"/>
      <c r="F358" s="193"/>
      <c r="G358" s="194"/>
    </row>
    <row r="359" spans="1:7" x14ac:dyDescent="0.2">
      <c r="A359" s="77"/>
      <c r="B359" s="78"/>
      <c r="C359" s="71" t="s">
        <v>133</v>
      </c>
      <c r="D359" s="16"/>
      <c r="E359" s="190"/>
      <c r="F359" s="191"/>
      <c r="G359" s="43">
        <f>2*E359</f>
        <v>0</v>
      </c>
    </row>
    <row r="360" spans="1:7" x14ac:dyDescent="0.2">
      <c r="A360" s="77"/>
      <c r="B360" s="78"/>
      <c r="C360" s="71" t="s">
        <v>133</v>
      </c>
      <c r="D360" s="16"/>
      <c r="E360" s="190"/>
      <c r="F360" s="191"/>
      <c r="G360" s="43">
        <f t="shared" ref="G360:G373" si="26">2*E360</f>
        <v>0</v>
      </c>
    </row>
    <row r="361" spans="1:7" x14ac:dyDescent="0.2">
      <c r="A361" s="77"/>
      <c r="B361" s="78"/>
      <c r="C361" s="71" t="s">
        <v>133</v>
      </c>
      <c r="D361" s="16"/>
      <c r="E361" s="190"/>
      <c r="F361" s="191"/>
      <c r="G361" s="43">
        <f t="shared" si="26"/>
        <v>0</v>
      </c>
    </row>
    <row r="362" spans="1:7" x14ac:dyDescent="0.2">
      <c r="A362" s="77"/>
      <c r="B362" s="78"/>
      <c r="C362" s="71" t="s">
        <v>133</v>
      </c>
      <c r="D362" s="16"/>
      <c r="E362" s="190"/>
      <c r="F362" s="191"/>
      <c r="G362" s="43">
        <f t="shared" si="26"/>
        <v>0</v>
      </c>
    </row>
    <row r="363" spans="1:7" x14ac:dyDescent="0.2">
      <c r="A363" s="77"/>
      <c r="B363" s="78"/>
      <c r="C363" s="71" t="s">
        <v>133</v>
      </c>
      <c r="D363" s="16"/>
      <c r="E363" s="190"/>
      <c r="F363" s="191"/>
      <c r="G363" s="43">
        <f t="shared" si="26"/>
        <v>0</v>
      </c>
    </row>
    <row r="364" spans="1:7" x14ac:dyDescent="0.2">
      <c r="A364" s="77"/>
      <c r="B364" s="78"/>
      <c r="C364" s="71" t="s">
        <v>133</v>
      </c>
      <c r="D364" s="16"/>
      <c r="E364" s="190"/>
      <c r="F364" s="191"/>
      <c r="G364" s="43">
        <f t="shared" si="26"/>
        <v>0</v>
      </c>
    </row>
    <row r="365" spans="1:7" x14ac:dyDescent="0.2">
      <c r="A365" s="77"/>
      <c r="B365" s="78"/>
      <c r="C365" s="71" t="s">
        <v>133</v>
      </c>
      <c r="D365" s="16"/>
      <c r="E365" s="190"/>
      <c r="F365" s="191"/>
      <c r="G365" s="43">
        <f t="shared" si="26"/>
        <v>0</v>
      </c>
    </row>
    <row r="366" spans="1:7" x14ac:dyDescent="0.2">
      <c r="A366" s="77"/>
      <c r="B366" s="78"/>
      <c r="C366" s="71" t="s">
        <v>133</v>
      </c>
      <c r="D366" s="16"/>
      <c r="E366" s="190"/>
      <c r="F366" s="191"/>
      <c r="G366" s="43">
        <f t="shared" si="26"/>
        <v>0</v>
      </c>
    </row>
    <row r="367" spans="1:7" x14ac:dyDescent="0.2">
      <c r="A367" s="77"/>
      <c r="B367" s="78"/>
      <c r="C367" s="71" t="s">
        <v>133</v>
      </c>
      <c r="D367" s="16"/>
      <c r="E367" s="190"/>
      <c r="F367" s="191"/>
      <c r="G367" s="43">
        <f t="shared" si="26"/>
        <v>0</v>
      </c>
    </row>
    <row r="368" spans="1:7" x14ac:dyDescent="0.2">
      <c r="A368" s="77"/>
      <c r="B368" s="78"/>
      <c r="C368" s="71" t="s">
        <v>133</v>
      </c>
      <c r="D368" s="16"/>
      <c r="E368" s="190"/>
      <c r="F368" s="191"/>
      <c r="G368" s="43">
        <f t="shared" si="26"/>
        <v>0</v>
      </c>
    </row>
    <row r="369" spans="1:7" x14ac:dyDescent="0.2">
      <c r="A369" s="77"/>
      <c r="B369" s="78"/>
      <c r="C369" s="71" t="s">
        <v>133</v>
      </c>
      <c r="D369" s="16"/>
      <c r="E369" s="190"/>
      <c r="F369" s="191"/>
      <c r="G369" s="43">
        <f t="shared" si="26"/>
        <v>0</v>
      </c>
    </row>
    <row r="370" spans="1:7" x14ac:dyDescent="0.2">
      <c r="A370" s="77"/>
      <c r="B370" s="78"/>
      <c r="C370" s="71" t="s">
        <v>133</v>
      </c>
      <c r="D370" s="16"/>
      <c r="E370" s="190"/>
      <c r="F370" s="191"/>
      <c r="G370" s="43">
        <f t="shared" si="26"/>
        <v>0</v>
      </c>
    </row>
    <row r="371" spans="1:7" x14ac:dyDescent="0.2">
      <c r="A371" s="77"/>
      <c r="B371" s="78"/>
      <c r="C371" s="71" t="s">
        <v>133</v>
      </c>
      <c r="D371" s="16"/>
      <c r="E371" s="190"/>
      <c r="F371" s="191"/>
      <c r="G371" s="43">
        <f t="shared" si="26"/>
        <v>0</v>
      </c>
    </row>
    <row r="372" spans="1:7" x14ac:dyDescent="0.2">
      <c r="A372" s="77"/>
      <c r="B372" s="78"/>
      <c r="C372" s="71" t="s">
        <v>133</v>
      </c>
      <c r="D372" s="16"/>
      <c r="E372" s="190"/>
      <c r="F372" s="191"/>
      <c r="G372" s="43">
        <f t="shared" si="26"/>
        <v>0</v>
      </c>
    </row>
    <row r="373" spans="1:7" x14ac:dyDescent="0.2">
      <c r="A373" s="62"/>
      <c r="B373" s="73"/>
      <c r="C373" s="71" t="s">
        <v>133</v>
      </c>
      <c r="D373" s="16"/>
      <c r="E373" s="190"/>
      <c r="F373" s="191"/>
      <c r="G373" s="43">
        <f t="shared" si="26"/>
        <v>0</v>
      </c>
    </row>
    <row r="374" spans="1:7" x14ac:dyDescent="0.2">
      <c r="A374" s="22"/>
      <c r="B374" s="22"/>
      <c r="C374" s="2" t="s">
        <v>120</v>
      </c>
      <c r="D374" s="79" t="s">
        <v>121</v>
      </c>
      <c r="E374" s="192"/>
      <c r="F374" s="193"/>
      <c r="G374" s="194"/>
    </row>
    <row r="375" spans="1:7" x14ac:dyDescent="0.2">
      <c r="A375" s="77"/>
      <c r="B375" s="78"/>
      <c r="C375" s="71" t="s">
        <v>133</v>
      </c>
      <c r="D375" s="79"/>
      <c r="E375" s="190"/>
      <c r="F375" s="191"/>
      <c r="G375" s="43">
        <f>1*E375</f>
        <v>0</v>
      </c>
    </row>
    <row r="376" spans="1:7" x14ac:dyDescent="0.2">
      <c r="A376" s="77"/>
      <c r="B376" s="78"/>
      <c r="C376" s="71" t="s">
        <v>133</v>
      </c>
      <c r="D376" s="79"/>
      <c r="E376" s="190"/>
      <c r="F376" s="191"/>
      <c r="G376" s="43">
        <f t="shared" ref="G376:G389" si="27">1*E376</f>
        <v>0</v>
      </c>
    </row>
    <row r="377" spans="1:7" x14ac:dyDescent="0.2">
      <c r="A377" s="77"/>
      <c r="B377" s="78"/>
      <c r="C377" s="71" t="s">
        <v>133</v>
      </c>
      <c r="D377" s="79"/>
      <c r="E377" s="190"/>
      <c r="F377" s="191"/>
      <c r="G377" s="43">
        <f t="shared" si="27"/>
        <v>0</v>
      </c>
    </row>
    <row r="378" spans="1:7" x14ac:dyDescent="0.2">
      <c r="A378" s="77"/>
      <c r="B378" s="78"/>
      <c r="C378" s="71" t="s">
        <v>133</v>
      </c>
      <c r="D378" s="79"/>
      <c r="E378" s="190"/>
      <c r="F378" s="191"/>
      <c r="G378" s="43">
        <f t="shared" si="27"/>
        <v>0</v>
      </c>
    </row>
    <row r="379" spans="1:7" x14ac:dyDescent="0.2">
      <c r="A379" s="77"/>
      <c r="B379" s="78"/>
      <c r="C379" s="71" t="s">
        <v>133</v>
      </c>
      <c r="D379" s="79"/>
      <c r="E379" s="190"/>
      <c r="F379" s="191"/>
      <c r="G379" s="43">
        <f t="shared" si="27"/>
        <v>0</v>
      </c>
    </row>
    <row r="380" spans="1:7" x14ac:dyDescent="0.2">
      <c r="A380" s="77"/>
      <c r="B380" s="78"/>
      <c r="C380" s="71" t="s">
        <v>133</v>
      </c>
      <c r="D380" s="79"/>
      <c r="E380" s="190"/>
      <c r="F380" s="191"/>
      <c r="G380" s="43">
        <f t="shared" si="27"/>
        <v>0</v>
      </c>
    </row>
    <row r="381" spans="1:7" x14ac:dyDescent="0.2">
      <c r="A381" s="77"/>
      <c r="B381" s="78"/>
      <c r="C381" s="71" t="s">
        <v>133</v>
      </c>
      <c r="D381" s="79"/>
      <c r="E381" s="190"/>
      <c r="F381" s="191"/>
      <c r="G381" s="43">
        <f t="shared" si="27"/>
        <v>0</v>
      </c>
    </row>
    <row r="382" spans="1:7" x14ac:dyDescent="0.2">
      <c r="A382" s="77"/>
      <c r="B382" s="78"/>
      <c r="C382" s="71" t="s">
        <v>133</v>
      </c>
      <c r="D382" s="79"/>
      <c r="E382" s="190"/>
      <c r="F382" s="191"/>
      <c r="G382" s="43">
        <f t="shared" si="27"/>
        <v>0</v>
      </c>
    </row>
    <row r="383" spans="1:7" x14ac:dyDescent="0.2">
      <c r="A383" s="77"/>
      <c r="B383" s="78"/>
      <c r="C383" s="71" t="s">
        <v>133</v>
      </c>
      <c r="D383" s="79"/>
      <c r="E383" s="190"/>
      <c r="F383" s="191"/>
      <c r="G383" s="43">
        <f t="shared" si="27"/>
        <v>0</v>
      </c>
    </row>
    <row r="384" spans="1:7" x14ac:dyDescent="0.2">
      <c r="A384" s="77"/>
      <c r="B384" s="78"/>
      <c r="C384" s="71" t="s">
        <v>133</v>
      </c>
      <c r="D384" s="79"/>
      <c r="E384" s="190"/>
      <c r="F384" s="191"/>
      <c r="G384" s="43">
        <f t="shared" si="27"/>
        <v>0</v>
      </c>
    </row>
    <row r="385" spans="1:7" x14ac:dyDescent="0.2">
      <c r="A385" s="77"/>
      <c r="B385" s="78"/>
      <c r="C385" s="71" t="s">
        <v>133</v>
      </c>
      <c r="D385" s="79"/>
      <c r="E385" s="190"/>
      <c r="F385" s="191"/>
      <c r="G385" s="43">
        <f t="shared" si="27"/>
        <v>0</v>
      </c>
    </row>
    <row r="386" spans="1:7" x14ac:dyDescent="0.2">
      <c r="A386" s="77"/>
      <c r="B386" s="78"/>
      <c r="C386" s="71" t="s">
        <v>133</v>
      </c>
      <c r="D386" s="79"/>
      <c r="E386" s="190"/>
      <c r="F386" s="191"/>
      <c r="G386" s="43">
        <f t="shared" si="27"/>
        <v>0</v>
      </c>
    </row>
    <row r="387" spans="1:7" x14ac:dyDescent="0.2">
      <c r="A387" s="77"/>
      <c r="B387" s="78"/>
      <c r="C387" s="71" t="s">
        <v>133</v>
      </c>
      <c r="D387" s="79"/>
      <c r="E387" s="190"/>
      <c r="F387" s="191"/>
      <c r="G387" s="43">
        <f t="shared" si="27"/>
        <v>0</v>
      </c>
    </row>
    <row r="388" spans="1:7" x14ac:dyDescent="0.2">
      <c r="A388" s="77"/>
      <c r="B388" s="78"/>
      <c r="C388" s="71" t="s">
        <v>133</v>
      </c>
      <c r="D388" s="79"/>
      <c r="E388" s="190"/>
      <c r="F388" s="191"/>
      <c r="G388" s="43">
        <f t="shared" si="27"/>
        <v>0</v>
      </c>
    </row>
    <row r="389" spans="1:7" x14ac:dyDescent="0.2">
      <c r="A389" s="62"/>
      <c r="B389" s="73"/>
      <c r="C389" s="71" t="s">
        <v>133</v>
      </c>
      <c r="D389" s="16"/>
      <c r="E389" s="190"/>
      <c r="F389" s="191"/>
      <c r="G389" s="43">
        <f t="shared" si="27"/>
        <v>0</v>
      </c>
    </row>
    <row r="390" spans="1:7" ht="25.5" x14ac:dyDescent="0.2">
      <c r="A390" s="15"/>
      <c r="B390" s="31"/>
      <c r="C390" s="14"/>
      <c r="D390" s="5" t="s">
        <v>0</v>
      </c>
      <c r="E390" s="200" t="s">
        <v>122</v>
      </c>
      <c r="F390" s="201"/>
      <c r="G390" s="118" t="s">
        <v>1</v>
      </c>
    </row>
    <row r="391" spans="1:7" ht="25.5" x14ac:dyDescent="0.2">
      <c r="A391" s="178"/>
      <c r="B391" s="30"/>
      <c r="C391" s="19" t="s">
        <v>286</v>
      </c>
      <c r="D391" s="44">
        <v>1000</v>
      </c>
      <c r="E391" s="198"/>
      <c r="F391" s="199"/>
      <c r="G391" s="129">
        <f>D391*E391</f>
        <v>0</v>
      </c>
    </row>
    <row r="392" spans="1:7" x14ac:dyDescent="0.2">
      <c r="A392" s="179"/>
      <c r="B392" s="22"/>
      <c r="C392" s="27" t="s">
        <v>36</v>
      </c>
      <c r="D392" s="192"/>
      <c r="E392" s="193"/>
      <c r="F392" s="193"/>
      <c r="G392" s="194"/>
    </row>
    <row r="393" spans="1:7" ht="25.5" x14ac:dyDescent="0.2">
      <c r="A393" s="178"/>
      <c r="B393" s="30"/>
      <c r="C393" s="19" t="s">
        <v>297</v>
      </c>
      <c r="D393" s="44">
        <v>500</v>
      </c>
      <c r="E393" s="198"/>
      <c r="F393" s="199"/>
      <c r="G393" s="129">
        <f>D393*E393</f>
        <v>0</v>
      </c>
    </row>
    <row r="394" spans="1:7" x14ac:dyDescent="0.2">
      <c r="A394" s="179"/>
      <c r="B394" s="22"/>
      <c r="C394" s="27" t="s">
        <v>36</v>
      </c>
      <c r="D394" s="192"/>
      <c r="E394" s="193"/>
      <c r="F394" s="193"/>
      <c r="G394" s="194"/>
    </row>
    <row r="395" spans="1:7" ht="25.5" x14ac:dyDescent="0.2">
      <c r="A395" s="178"/>
      <c r="B395" s="29"/>
      <c r="C395" s="19" t="s">
        <v>287</v>
      </c>
      <c r="D395" s="20">
        <v>800</v>
      </c>
      <c r="E395" s="198"/>
      <c r="F395" s="199"/>
      <c r="G395" s="129">
        <f>D395*E395</f>
        <v>0</v>
      </c>
    </row>
    <row r="396" spans="1:7" x14ac:dyDescent="0.2">
      <c r="A396" s="179"/>
      <c r="B396" s="22"/>
      <c r="C396" s="27" t="s">
        <v>36</v>
      </c>
      <c r="D396" s="192"/>
      <c r="E396" s="193"/>
      <c r="F396" s="193"/>
      <c r="G396" s="194"/>
    </row>
    <row r="397" spans="1:7" ht="25.5" x14ac:dyDescent="0.2">
      <c r="A397" s="178"/>
      <c r="B397" s="29"/>
      <c r="C397" s="19" t="s">
        <v>266</v>
      </c>
      <c r="D397" s="3">
        <v>800</v>
      </c>
      <c r="E397" s="198"/>
      <c r="F397" s="199"/>
      <c r="G397" s="129">
        <f>D397*E397</f>
        <v>0</v>
      </c>
    </row>
    <row r="398" spans="1:7" x14ac:dyDescent="0.2">
      <c r="A398" s="179"/>
      <c r="B398" s="22"/>
      <c r="C398" s="27" t="s">
        <v>36</v>
      </c>
      <c r="D398" s="192"/>
      <c r="E398" s="193"/>
      <c r="F398" s="193"/>
      <c r="G398" s="194"/>
    </row>
    <row r="399" spans="1:7" ht="25.5" x14ac:dyDescent="0.2">
      <c r="A399" s="178"/>
      <c r="B399" s="29"/>
      <c r="C399" s="19" t="s">
        <v>267</v>
      </c>
      <c r="D399" s="20">
        <v>600</v>
      </c>
      <c r="E399" s="198"/>
      <c r="F399" s="199"/>
      <c r="G399" s="129">
        <f>D399*E399</f>
        <v>0</v>
      </c>
    </row>
    <row r="400" spans="1:7" x14ac:dyDescent="0.2">
      <c r="A400" s="179"/>
      <c r="B400" s="22"/>
      <c r="C400" s="39" t="s">
        <v>36</v>
      </c>
      <c r="D400" s="192"/>
      <c r="E400" s="193"/>
      <c r="F400" s="193"/>
      <c r="G400" s="194"/>
    </row>
    <row r="401" spans="1:7" x14ac:dyDescent="0.2">
      <c r="A401" s="178"/>
      <c r="B401" s="29"/>
      <c r="C401" s="19" t="s">
        <v>263</v>
      </c>
      <c r="D401" s="20">
        <v>500</v>
      </c>
      <c r="E401" s="198"/>
      <c r="F401" s="199"/>
      <c r="G401" s="129">
        <f>D401*E401</f>
        <v>0</v>
      </c>
    </row>
    <row r="402" spans="1:7" x14ac:dyDescent="0.2">
      <c r="A402" s="179"/>
      <c r="B402" s="22"/>
      <c r="C402" s="27" t="s">
        <v>36</v>
      </c>
      <c r="D402" s="192"/>
      <c r="E402" s="193"/>
      <c r="F402" s="193"/>
      <c r="G402" s="194"/>
    </row>
    <row r="403" spans="1:7" x14ac:dyDescent="0.2">
      <c r="A403" s="178"/>
      <c r="B403" s="29"/>
      <c r="C403" s="19" t="s">
        <v>262</v>
      </c>
      <c r="D403" s="20">
        <v>400</v>
      </c>
      <c r="E403" s="198"/>
      <c r="F403" s="199"/>
      <c r="G403" s="129">
        <f>D403*E403</f>
        <v>0</v>
      </c>
    </row>
    <row r="404" spans="1:7" x14ac:dyDescent="0.2">
      <c r="A404" s="179"/>
      <c r="B404" s="22"/>
      <c r="C404" s="27" t="s">
        <v>36</v>
      </c>
      <c r="D404" s="192"/>
      <c r="E404" s="193"/>
      <c r="F404" s="193"/>
      <c r="G404" s="194"/>
    </row>
    <row r="405" spans="1:7" x14ac:dyDescent="0.2">
      <c r="A405" s="178"/>
      <c r="B405" s="29"/>
      <c r="C405" s="2" t="s">
        <v>124</v>
      </c>
      <c r="D405" s="20">
        <v>600</v>
      </c>
      <c r="E405" s="198"/>
      <c r="F405" s="199"/>
      <c r="G405" s="129">
        <f>D405*E405</f>
        <v>0</v>
      </c>
    </row>
    <row r="406" spans="1:7" x14ac:dyDescent="0.2">
      <c r="A406" s="179"/>
      <c r="B406" s="22"/>
      <c r="C406" s="27" t="s">
        <v>36</v>
      </c>
      <c r="D406" s="192"/>
      <c r="E406" s="193"/>
      <c r="F406" s="193"/>
      <c r="G406" s="194"/>
    </row>
    <row r="407" spans="1:7" x14ac:dyDescent="0.2">
      <c r="A407" s="178"/>
      <c r="B407" s="29"/>
      <c r="C407" s="2" t="s">
        <v>125</v>
      </c>
      <c r="D407" s="20">
        <v>400</v>
      </c>
      <c r="E407" s="198"/>
      <c r="F407" s="199"/>
      <c r="G407" s="129">
        <f>D407*E407</f>
        <v>0</v>
      </c>
    </row>
    <row r="408" spans="1:7" x14ac:dyDescent="0.2">
      <c r="A408" s="179"/>
      <c r="B408" s="22"/>
      <c r="C408" s="27" t="s">
        <v>36</v>
      </c>
      <c r="D408" s="192"/>
      <c r="E408" s="193"/>
      <c r="F408" s="193"/>
      <c r="G408" s="194"/>
    </row>
    <row r="409" spans="1:7" ht="25.5" x14ac:dyDescent="0.2">
      <c r="A409" s="178"/>
      <c r="B409" s="29"/>
      <c r="C409" s="40" t="s">
        <v>293</v>
      </c>
      <c r="D409" s="20">
        <v>500</v>
      </c>
      <c r="E409" s="198"/>
      <c r="F409" s="199"/>
      <c r="G409" s="129">
        <f>D409*E409</f>
        <v>0</v>
      </c>
    </row>
    <row r="410" spans="1:7" x14ac:dyDescent="0.2">
      <c r="A410" s="179"/>
      <c r="B410" s="22"/>
      <c r="C410" s="27" t="s">
        <v>36</v>
      </c>
      <c r="D410" s="192"/>
      <c r="E410" s="193"/>
      <c r="F410" s="193"/>
      <c r="G410" s="194"/>
    </row>
    <row r="411" spans="1:7" ht="25.5" x14ac:dyDescent="0.2">
      <c r="A411" s="178"/>
      <c r="B411" s="29"/>
      <c r="C411" s="19" t="s">
        <v>288</v>
      </c>
      <c r="D411" s="20">
        <v>400</v>
      </c>
      <c r="E411" s="198"/>
      <c r="F411" s="199"/>
      <c r="G411" s="129">
        <f>D411*E411</f>
        <v>0</v>
      </c>
    </row>
    <row r="412" spans="1:7" x14ac:dyDescent="0.2">
      <c r="A412" s="179"/>
      <c r="B412" s="22"/>
      <c r="C412" s="27" t="s">
        <v>36</v>
      </c>
      <c r="D412" s="192"/>
      <c r="E412" s="193"/>
      <c r="F412" s="193"/>
      <c r="G412" s="194"/>
    </row>
    <row r="413" spans="1:7" ht="25.5" x14ac:dyDescent="0.2">
      <c r="A413" s="178"/>
      <c r="B413" s="29"/>
      <c r="C413" s="19" t="s">
        <v>298</v>
      </c>
      <c r="D413" s="20">
        <v>400</v>
      </c>
      <c r="E413" s="198"/>
      <c r="F413" s="199"/>
      <c r="G413" s="129">
        <f>D413*E413</f>
        <v>0</v>
      </c>
    </row>
    <row r="414" spans="1:7" x14ac:dyDescent="0.2">
      <c r="A414" s="179"/>
      <c r="B414" s="22"/>
      <c r="C414" s="27" t="s">
        <v>36</v>
      </c>
      <c r="D414" s="192"/>
      <c r="E414" s="193"/>
      <c r="F414" s="193"/>
      <c r="G414" s="194"/>
    </row>
    <row r="415" spans="1:7" ht="25.5" x14ac:dyDescent="0.2">
      <c r="A415" s="178"/>
      <c r="B415" s="29"/>
      <c r="C415" s="19" t="s">
        <v>268</v>
      </c>
      <c r="D415" s="20">
        <v>300</v>
      </c>
      <c r="E415" s="198"/>
      <c r="F415" s="199"/>
      <c r="G415" s="129">
        <f>D415*E415</f>
        <v>0</v>
      </c>
    </row>
    <row r="416" spans="1:7" x14ac:dyDescent="0.2">
      <c r="A416" s="179"/>
      <c r="B416" s="22"/>
      <c r="C416" s="39" t="s">
        <v>36</v>
      </c>
      <c r="D416" s="192"/>
      <c r="E416" s="193"/>
      <c r="F416" s="193"/>
      <c r="G416" s="194"/>
    </row>
    <row r="417" spans="1:7" x14ac:dyDescent="0.2">
      <c r="A417" s="178"/>
      <c r="B417" s="29"/>
      <c r="C417" s="19" t="s">
        <v>264</v>
      </c>
      <c r="D417" s="20">
        <v>250</v>
      </c>
      <c r="E417" s="198"/>
      <c r="F417" s="199"/>
      <c r="G417" s="129">
        <f>D417*E417</f>
        <v>0</v>
      </c>
    </row>
    <row r="418" spans="1:7" x14ac:dyDescent="0.2">
      <c r="A418" s="179"/>
      <c r="B418" s="22"/>
      <c r="C418" s="39" t="s">
        <v>36</v>
      </c>
      <c r="D418" s="192"/>
      <c r="E418" s="193"/>
      <c r="F418" s="193"/>
      <c r="G418" s="194"/>
    </row>
    <row r="419" spans="1:7" x14ac:dyDescent="0.2">
      <c r="A419" s="178"/>
      <c r="B419" s="29"/>
      <c r="C419" s="19" t="s">
        <v>265</v>
      </c>
      <c r="D419" s="20">
        <v>200</v>
      </c>
      <c r="E419" s="198"/>
      <c r="F419" s="199"/>
      <c r="G419" s="129">
        <f>D419*E419</f>
        <v>0</v>
      </c>
    </row>
    <row r="420" spans="1:7" x14ac:dyDescent="0.2">
      <c r="A420" s="179"/>
      <c r="B420" s="22"/>
      <c r="C420" s="27" t="s">
        <v>36</v>
      </c>
      <c r="D420" s="192"/>
      <c r="E420" s="193"/>
      <c r="F420" s="193"/>
      <c r="G420" s="194"/>
    </row>
    <row r="421" spans="1:7" x14ac:dyDescent="0.2">
      <c r="A421" s="178"/>
      <c r="B421" s="29"/>
      <c r="C421" s="2" t="s">
        <v>126</v>
      </c>
      <c r="D421" s="3">
        <v>300</v>
      </c>
      <c r="E421" s="198"/>
      <c r="F421" s="199"/>
      <c r="G421" s="129">
        <f>D421*E421</f>
        <v>0</v>
      </c>
    </row>
    <row r="422" spans="1:7" x14ac:dyDescent="0.2">
      <c r="A422" s="179"/>
      <c r="B422" s="22"/>
      <c r="C422" s="27" t="s">
        <v>36</v>
      </c>
      <c r="D422" s="192"/>
      <c r="E422" s="193"/>
      <c r="F422" s="193"/>
      <c r="G422" s="194"/>
    </row>
    <row r="423" spans="1:7" x14ac:dyDescent="0.2">
      <c r="A423" s="178"/>
      <c r="B423" s="29"/>
      <c r="C423" s="2" t="s">
        <v>127</v>
      </c>
      <c r="D423" s="3">
        <v>200</v>
      </c>
      <c r="E423" s="198"/>
      <c r="F423" s="199"/>
      <c r="G423" s="129">
        <f>D423*E423</f>
        <v>0</v>
      </c>
    </row>
    <row r="424" spans="1:7" x14ac:dyDescent="0.2">
      <c r="A424" s="179"/>
      <c r="B424" s="22"/>
      <c r="C424" s="27" t="s">
        <v>36</v>
      </c>
      <c r="D424" s="192"/>
      <c r="E424" s="193"/>
      <c r="F424" s="193"/>
      <c r="G424" s="194"/>
    </row>
    <row r="425" spans="1:7" ht="25.5" x14ac:dyDescent="0.2">
      <c r="A425" s="202"/>
      <c r="B425" s="203"/>
      <c r="C425" s="204"/>
      <c r="D425" s="5" t="s">
        <v>0</v>
      </c>
      <c r="E425" s="200" t="s">
        <v>128</v>
      </c>
      <c r="F425" s="201"/>
      <c r="G425" s="118" t="s">
        <v>1</v>
      </c>
    </row>
    <row r="426" spans="1:7" ht="25.5" x14ac:dyDescent="0.2">
      <c r="A426" s="178"/>
      <c r="B426" s="22"/>
      <c r="C426" s="19" t="s">
        <v>269</v>
      </c>
      <c r="D426" s="3">
        <v>100</v>
      </c>
      <c r="E426" s="205"/>
      <c r="F426" s="206"/>
      <c r="G426" s="43">
        <f>D426*E426</f>
        <v>0</v>
      </c>
    </row>
    <row r="427" spans="1:7" x14ac:dyDescent="0.2">
      <c r="A427" s="179"/>
      <c r="B427" s="22"/>
      <c r="C427" s="71" t="s">
        <v>129</v>
      </c>
      <c r="D427" s="192"/>
      <c r="E427" s="193"/>
      <c r="F427" s="193"/>
      <c r="G427" s="194"/>
    </row>
    <row r="428" spans="1:7" ht="25.5" x14ac:dyDescent="0.2">
      <c r="A428" s="178"/>
      <c r="B428" s="29"/>
      <c r="C428" s="19" t="s">
        <v>270</v>
      </c>
      <c r="D428" s="3">
        <v>50</v>
      </c>
      <c r="E428" s="205"/>
      <c r="F428" s="206"/>
      <c r="G428" s="43">
        <f>D428*E428</f>
        <v>0</v>
      </c>
    </row>
    <row r="429" spans="1:7" x14ac:dyDescent="0.2">
      <c r="A429" s="179"/>
      <c r="B429" s="22"/>
      <c r="C429" s="71" t="s">
        <v>129</v>
      </c>
      <c r="D429" s="192"/>
      <c r="E429" s="193"/>
      <c r="F429" s="193"/>
      <c r="G429" s="194"/>
    </row>
    <row r="430" spans="1:7" ht="15.75" customHeight="1" x14ac:dyDescent="0.2">
      <c r="A430" s="207" t="s">
        <v>3</v>
      </c>
      <c r="B430" s="208"/>
      <c r="C430" s="208"/>
      <c r="D430" s="208"/>
      <c r="E430" s="208"/>
      <c r="F430" s="209"/>
      <c r="G430" s="12">
        <f>SUM(G4:G429)</f>
        <v>0</v>
      </c>
    </row>
    <row r="432" spans="1:7" ht="15" customHeight="1" x14ac:dyDescent="0.2">
      <c r="A432" s="210" t="s">
        <v>32</v>
      </c>
      <c r="B432" s="210"/>
      <c r="C432" s="210"/>
      <c r="D432" s="210"/>
      <c r="E432" s="210"/>
      <c r="F432" s="210"/>
      <c r="G432" s="210"/>
    </row>
    <row r="433" spans="3:7" x14ac:dyDescent="0.2">
      <c r="C433" s="7"/>
      <c r="D433" s="8"/>
      <c r="E433" s="8"/>
      <c r="F433" s="8"/>
      <c r="G433" s="13"/>
    </row>
    <row r="434" spans="3:7" x14ac:dyDescent="0.2">
      <c r="C434" s="11"/>
    </row>
  </sheetData>
  <sheetProtection algorithmName="SHA-512" hashValue="VqlBzPcIWZl1dY5pGpmDmfQD88mT4LGVmCMbva7HIDm1apAJMAMrgW1OemJAQvIkwuDB34Eaknyavbx181fmrQ==" saltValue="k2NBhtFBs+Nv2QV1p65uEA==" spinCount="100000" sheet="1" selectLockedCells="1"/>
  <mergeCells count="389">
    <mergeCell ref="A425:C425"/>
    <mergeCell ref="D427:G427"/>
    <mergeCell ref="E428:F428"/>
    <mergeCell ref="D429:G429"/>
    <mergeCell ref="A430:F430"/>
    <mergeCell ref="A432:G432"/>
    <mergeCell ref="E419:F419"/>
    <mergeCell ref="E421:F421"/>
    <mergeCell ref="E423:F423"/>
    <mergeCell ref="E425:F425"/>
    <mergeCell ref="E426:F426"/>
    <mergeCell ref="A421:A422"/>
    <mergeCell ref="A423:A424"/>
    <mergeCell ref="A426:A427"/>
    <mergeCell ref="A428:A429"/>
    <mergeCell ref="A419:A420"/>
    <mergeCell ref="D418:G418"/>
    <mergeCell ref="D420:G420"/>
    <mergeCell ref="D422:G422"/>
    <mergeCell ref="D424:G424"/>
    <mergeCell ref="E395:F395"/>
    <mergeCell ref="E397:F397"/>
    <mergeCell ref="E399:F399"/>
    <mergeCell ref="E401:F401"/>
    <mergeCell ref="E403:F403"/>
    <mergeCell ref="E405:F405"/>
    <mergeCell ref="E407:F407"/>
    <mergeCell ref="E409:F409"/>
    <mergeCell ref="E411:F411"/>
    <mergeCell ref="E413:F413"/>
    <mergeCell ref="E415:F415"/>
    <mergeCell ref="E417:F417"/>
    <mergeCell ref="D408:G408"/>
    <mergeCell ref="D410:G410"/>
    <mergeCell ref="D412:G412"/>
    <mergeCell ref="D414:G414"/>
    <mergeCell ref="D416:G416"/>
    <mergeCell ref="D398:G398"/>
    <mergeCell ref="D400:G400"/>
    <mergeCell ref="D402:G402"/>
    <mergeCell ref="D404:G404"/>
    <mergeCell ref="D406:G406"/>
    <mergeCell ref="E391:F391"/>
    <mergeCell ref="D392:G392"/>
    <mergeCell ref="E393:F393"/>
    <mergeCell ref="D394:G394"/>
    <mergeCell ref="D396:G396"/>
    <mergeCell ref="E386:F386"/>
    <mergeCell ref="E387:F387"/>
    <mergeCell ref="E388:F388"/>
    <mergeCell ref="E389:F389"/>
    <mergeCell ref="E390:F390"/>
    <mergeCell ref="E381:F381"/>
    <mergeCell ref="E382:F382"/>
    <mergeCell ref="E383:F383"/>
    <mergeCell ref="E384:F384"/>
    <mergeCell ref="E385:F385"/>
    <mergeCell ref="E376:F376"/>
    <mergeCell ref="E377:F377"/>
    <mergeCell ref="E378:F378"/>
    <mergeCell ref="E379:F379"/>
    <mergeCell ref="E380:F380"/>
    <mergeCell ref="E371:F371"/>
    <mergeCell ref="E372:F372"/>
    <mergeCell ref="E373:F373"/>
    <mergeCell ref="E374:G374"/>
    <mergeCell ref="E375:F375"/>
    <mergeCell ref="E366:F366"/>
    <mergeCell ref="E367:F367"/>
    <mergeCell ref="E368:F368"/>
    <mergeCell ref="E369:F369"/>
    <mergeCell ref="E370:F370"/>
    <mergeCell ref="E361:F361"/>
    <mergeCell ref="E362:F362"/>
    <mergeCell ref="E363:F363"/>
    <mergeCell ref="E364:F364"/>
    <mergeCell ref="E365:F365"/>
    <mergeCell ref="E356:F356"/>
    <mergeCell ref="E357:F357"/>
    <mergeCell ref="E358:G358"/>
    <mergeCell ref="E359:F359"/>
    <mergeCell ref="E360:F360"/>
    <mergeCell ref="E351:F351"/>
    <mergeCell ref="E352:F352"/>
    <mergeCell ref="E353:F353"/>
    <mergeCell ref="E354:F354"/>
    <mergeCell ref="E355:F355"/>
    <mergeCell ref="E346:F346"/>
    <mergeCell ref="E347:F347"/>
    <mergeCell ref="E348:F348"/>
    <mergeCell ref="E349:F349"/>
    <mergeCell ref="E350:F350"/>
    <mergeCell ref="E341:F341"/>
    <mergeCell ref="E342:G342"/>
    <mergeCell ref="E343:F343"/>
    <mergeCell ref="E344:F344"/>
    <mergeCell ref="E345:F345"/>
    <mergeCell ref="E336:F336"/>
    <mergeCell ref="E337:F337"/>
    <mergeCell ref="E338:F338"/>
    <mergeCell ref="E339:F339"/>
    <mergeCell ref="E340:F340"/>
    <mergeCell ref="E331:F331"/>
    <mergeCell ref="E332:F332"/>
    <mergeCell ref="E333:F333"/>
    <mergeCell ref="E334:F334"/>
    <mergeCell ref="E335:F335"/>
    <mergeCell ref="E326:F326"/>
    <mergeCell ref="E327:F327"/>
    <mergeCell ref="E328:F328"/>
    <mergeCell ref="E329:F329"/>
    <mergeCell ref="E330:F330"/>
    <mergeCell ref="E321:F321"/>
    <mergeCell ref="E322:F322"/>
    <mergeCell ref="E323:F323"/>
    <mergeCell ref="E324:F324"/>
    <mergeCell ref="E325:F325"/>
    <mergeCell ref="E315:F315"/>
    <mergeCell ref="E316:F316"/>
    <mergeCell ref="E317:F317"/>
    <mergeCell ref="E319:F319"/>
    <mergeCell ref="E320:F320"/>
    <mergeCell ref="E310:F310"/>
    <mergeCell ref="E311:F311"/>
    <mergeCell ref="E312:F312"/>
    <mergeCell ref="E313:F313"/>
    <mergeCell ref="E314:F314"/>
    <mergeCell ref="E305:F305"/>
    <mergeCell ref="E306:F306"/>
    <mergeCell ref="E307:F307"/>
    <mergeCell ref="E308:F308"/>
    <mergeCell ref="E309:F309"/>
    <mergeCell ref="E300:F300"/>
    <mergeCell ref="E301:F301"/>
    <mergeCell ref="E302:F302"/>
    <mergeCell ref="E303:F303"/>
    <mergeCell ref="E304:F304"/>
    <mergeCell ref="E295:F295"/>
    <mergeCell ref="E296:F296"/>
    <mergeCell ref="E297:F297"/>
    <mergeCell ref="E298:F298"/>
    <mergeCell ref="E299:F299"/>
    <mergeCell ref="E290:F290"/>
    <mergeCell ref="E291:F291"/>
    <mergeCell ref="E292:F292"/>
    <mergeCell ref="E293:F293"/>
    <mergeCell ref="E294:F294"/>
    <mergeCell ref="E286:F286"/>
    <mergeCell ref="E287:F287"/>
    <mergeCell ref="E282:F282"/>
    <mergeCell ref="E288:F288"/>
    <mergeCell ref="E289:F289"/>
    <mergeCell ref="E280:F280"/>
    <mergeCell ref="E281:F281"/>
    <mergeCell ref="E283:F283"/>
    <mergeCell ref="E284:F284"/>
    <mergeCell ref="E285:F285"/>
    <mergeCell ref="D275:G275"/>
    <mergeCell ref="E276:F276"/>
    <mergeCell ref="E277:F277"/>
    <mergeCell ref="E278:F278"/>
    <mergeCell ref="E279:F279"/>
    <mergeCell ref="E270:F270"/>
    <mergeCell ref="E271:F271"/>
    <mergeCell ref="E272:F272"/>
    <mergeCell ref="E274:F274"/>
    <mergeCell ref="D273:G273"/>
    <mergeCell ref="E265:F265"/>
    <mergeCell ref="E266:F266"/>
    <mergeCell ref="E267:F267"/>
    <mergeCell ref="E268:F268"/>
    <mergeCell ref="E269:F269"/>
    <mergeCell ref="E260:F260"/>
    <mergeCell ref="E261:F261"/>
    <mergeCell ref="E262:F262"/>
    <mergeCell ref="E263:F263"/>
    <mergeCell ref="E264:F264"/>
    <mergeCell ref="E255:F255"/>
    <mergeCell ref="E256:F256"/>
    <mergeCell ref="E257:F257"/>
    <mergeCell ref="E258:F258"/>
    <mergeCell ref="E259:F259"/>
    <mergeCell ref="E250:F250"/>
    <mergeCell ref="E251:F251"/>
    <mergeCell ref="E252:F252"/>
    <mergeCell ref="E253:F253"/>
    <mergeCell ref="E254:F254"/>
    <mergeCell ref="D248:G248"/>
    <mergeCell ref="D233:G233"/>
    <mergeCell ref="D235:G235"/>
    <mergeCell ref="D237:G237"/>
    <mergeCell ref="E249:F249"/>
    <mergeCell ref="E245:F245"/>
    <mergeCell ref="E247:F247"/>
    <mergeCell ref="D240:G240"/>
    <mergeCell ref="D242:G242"/>
    <mergeCell ref="D244:G244"/>
    <mergeCell ref="D246:G246"/>
    <mergeCell ref="E236:F236"/>
    <mergeCell ref="E239:F239"/>
    <mergeCell ref="E238:F238"/>
    <mergeCell ref="E241:F241"/>
    <mergeCell ref="E243:F243"/>
    <mergeCell ref="E228:F228"/>
    <mergeCell ref="E229:F229"/>
    <mergeCell ref="E230:F230"/>
    <mergeCell ref="E232:F232"/>
    <mergeCell ref="E234:F234"/>
    <mergeCell ref="E223:F223"/>
    <mergeCell ref="E224:F224"/>
    <mergeCell ref="E225:F225"/>
    <mergeCell ref="E226:F226"/>
    <mergeCell ref="E227:F227"/>
    <mergeCell ref="E218:F218"/>
    <mergeCell ref="E219:F219"/>
    <mergeCell ref="E220:F220"/>
    <mergeCell ref="E221:F221"/>
    <mergeCell ref="E222:F222"/>
    <mergeCell ref="E213:F213"/>
    <mergeCell ref="E214:F214"/>
    <mergeCell ref="E215:F215"/>
    <mergeCell ref="E216:F216"/>
    <mergeCell ref="E217:F217"/>
    <mergeCell ref="E208:F208"/>
    <mergeCell ref="E209:F209"/>
    <mergeCell ref="E210:F210"/>
    <mergeCell ref="E211:F211"/>
    <mergeCell ref="E212:F212"/>
    <mergeCell ref="E203:F203"/>
    <mergeCell ref="E204:F204"/>
    <mergeCell ref="E205:F205"/>
    <mergeCell ref="E206:F206"/>
    <mergeCell ref="E207:F207"/>
    <mergeCell ref="E198:F198"/>
    <mergeCell ref="E199:F199"/>
    <mergeCell ref="E200:F200"/>
    <mergeCell ref="E201:F201"/>
    <mergeCell ref="E202:F202"/>
    <mergeCell ref="E193:F193"/>
    <mergeCell ref="E194:F194"/>
    <mergeCell ref="E195:F195"/>
    <mergeCell ref="E196:F196"/>
    <mergeCell ref="E197:F197"/>
    <mergeCell ref="E188:F188"/>
    <mergeCell ref="E189:F189"/>
    <mergeCell ref="E190:F190"/>
    <mergeCell ref="E191:F191"/>
    <mergeCell ref="E192:F192"/>
    <mergeCell ref="E183:F183"/>
    <mergeCell ref="E184:F184"/>
    <mergeCell ref="E185:F185"/>
    <mergeCell ref="E186:F186"/>
    <mergeCell ref="E187:F187"/>
    <mergeCell ref="E178:F178"/>
    <mergeCell ref="E179:F179"/>
    <mergeCell ref="E180:F180"/>
    <mergeCell ref="E181:F181"/>
    <mergeCell ref="E182:F182"/>
    <mergeCell ref="E173:F173"/>
    <mergeCell ref="E174:F174"/>
    <mergeCell ref="E175:F175"/>
    <mergeCell ref="E176:F176"/>
    <mergeCell ref="E177:F177"/>
    <mergeCell ref="E168:F168"/>
    <mergeCell ref="E169:F169"/>
    <mergeCell ref="E170:F170"/>
    <mergeCell ref="E171:F171"/>
    <mergeCell ref="E172:F172"/>
    <mergeCell ref="E163:F163"/>
    <mergeCell ref="E164:F164"/>
    <mergeCell ref="E165:F165"/>
    <mergeCell ref="E166:F166"/>
    <mergeCell ref="E167:F167"/>
    <mergeCell ref="E158:F158"/>
    <mergeCell ref="E159:F159"/>
    <mergeCell ref="E160:F160"/>
    <mergeCell ref="E161:F161"/>
    <mergeCell ref="E162:F162"/>
    <mergeCell ref="E153:F153"/>
    <mergeCell ref="E154:F154"/>
    <mergeCell ref="E155:F155"/>
    <mergeCell ref="E156:F156"/>
    <mergeCell ref="E157:F157"/>
    <mergeCell ref="E148:F148"/>
    <mergeCell ref="E149:F149"/>
    <mergeCell ref="E150:F150"/>
    <mergeCell ref="E151:F151"/>
    <mergeCell ref="E152:F152"/>
    <mergeCell ref="E143:F143"/>
    <mergeCell ref="E144:F144"/>
    <mergeCell ref="E145:F145"/>
    <mergeCell ref="E146:F146"/>
    <mergeCell ref="E147:F147"/>
    <mergeCell ref="E138:F138"/>
    <mergeCell ref="E139:F139"/>
    <mergeCell ref="E140:F140"/>
    <mergeCell ref="E141:F141"/>
    <mergeCell ref="E142:F142"/>
    <mergeCell ref="E133:F133"/>
    <mergeCell ref="E134:F134"/>
    <mergeCell ref="E135:F135"/>
    <mergeCell ref="E136:F136"/>
    <mergeCell ref="E137:F137"/>
    <mergeCell ref="E127:F127"/>
    <mergeCell ref="E128:F128"/>
    <mergeCell ref="E130:F130"/>
    <mergeCell ref="E131:F131"/>
    <mergeCell ref="E132:F132"/>
    <mergeCell ref="E122:F122"/>
    <mergeCell ref="E123:F123"/>
    <mergeCell ref="E124:F124"/>
    <mergeCell ref="E125:F125"/>
    <mergeCell ref="E126:F126"/>
    <mergeCell ref="E116:F116"/>
    <mergeCell ref="E117:F117"/>
    <mergeCell ref="E119:F119"/>
    <mergeCell ref="E120:F120"/>
    <mergeCell ref="E121:F121"/>
    <mergeCell ref="E111:F111"/>
    <mergeCell ref="E112:F112"/>
    <mergeCell ref="E113:F113"/>
    <mergeCell ref="E114:F114"/>
    <mergeCell ref="E115:F115"/>
    <mergeCell ref="E105:F105"/>
    <mergeCell ref="E106:F106"/>
    <mergeCell ref="E108:F108"/>
    <mergeCell ref="E109:F109"/>
    <mergeCell ref="E110:F110"/>
    <mergeCell ref="E100:F100"/>
    <mergeCell ref="E101:F101"/>
    <mergeCell ref="E102:F102"/>
    <mergeCell ref="E103:F103"/>
    <mergeCell ref="E104:F104"/>
    <mergeCell ref="E95:F95"/>
    <mergeCell ref="E96:F96"/>
    <mergeCell ref="E97:F97"/>
    <mergeCell ref="E98:F98"/>
    <mergeCell ref="E99:F99"/>
    <mergeCell ref="E90:F90"/>
    <mergeCell ref="E91:F91"/>
    <mergeCell ref="E92:F92"/>
    <mergeCell ref="E93:F93"/>
    <mergeCell ref="E94:F94"/>
    <mergeCell ref="E85:F85"/>
    <mergeCell ref="E86:F86"/>
    <mergeCell ref="E87:F87"/>
    <mergeCell ref="E88:F88"/>
    <mergeCell ref="E89:F89"/>
    <mergeCell ref="E80:F80"/>
    <mergeCell ref="E81:F81"/>
    <mergeCell ref="E82:F82"/>
    <mergeCell ref="E83:F83"/>
    <mergeCell ref="E84:F84"/>
    <mergeCell ref="E8:F8"/>
    <mergeCell ref="E10:F10"/>
    <mergeCell ref="E5:F5"/>
    <mergeCell ref="E75:F75"/>
    <mergeCell ref="E76:F76"/>
    <mergeCell ref="E77:F77"/>
    <mergeCell ref="E78:F78"/>
    <mergeCell ref="E79:F79"/>
    <mergeCell ref="E12:F12"/>
    <mergeCell ref="E14:F14"/>
    <mergeCell ref="E16:F16"/>
    <mergeCell ref="E18:F18"/>
    <mergeCell ref="A413:A414"/>
    <mergeCell ref="A415:A416"/>
    <mergeCell ref="A417:A418"/>
    <mergeCell ref="A393:A394"/>
    <mergeCell ref="A1:G1"/>
    <mergeCell ref="A2:G2"/>
    <mergeCell ref="A391:A392"/>
    <mergeCell ref="A397:A398"/>
    <mergeCell ref="A401:A402"/>
    <mergeCell ref="A407:A408"/>
    <mergeCell ref="A409:A410"/>
    <mergeCell ref="A411:A412"/>
    <mergeCell ref="A405:A406"/>
    <mergeCell ref="A399:A400"/>
    <mergeCell ref="A395:A396"/>
    <mergeCell ref="A403:A404"/>
    <mergeCell ref="E9:F9"/>
    <mergeCell ref="E11:F11"/>
    <mergeCell ref="E13:F13"/>
    <mergeCell ref="E15:F15"/>
    <mergeCell ref="E17:F17"/>
    <mergeCell ref="E3:F3"/>
    <mergeCell ref="E4:F4"/>
    <mergeCell ref="E6:F6"/>
  </mergeCells>
  <dataValidations xWindow="1344" yWindow="878" count="4">
    <dataValidation type="whole" allowBlank="1" showInputMessage="1" showErrorMessage="1" errorTitle="POZOR!" error="Vložte celé číslo!" promptTitle="Vyplnte číselnú hodnotu." prompt="Vyplňte celé číslo." sqref="E391" xr:uid="{00000000-0002-0000-0100-000000000000}">
      <formula1>0</formula1>
      <formula2>100000000000</formula2>
    </dataValidation>
    <dataValidation type="decimal" allowBlank="1" showInputMessage="1" showErrorMessage="1" errorTitle="POZOR!" error="Vložte číslo!" promptTitle="Vyplnte číselnú hodnotu." prompt="Číslo musí byť v tvare napr. 1,1." sqref="E272 E261:E270 E250:E259 E76:E85 E12 E243 E241 E239 E236 E8 E4 E14 E6 E10 E245 E247 E16 E21:F30 E32:F41 E43:F52 E54:F63 E65:F74 E18 E87:E96 E98:E107 E109:E118 E120:E129 E131:E134 E136:E139 E141:E144 E146:E155 E157:E166 E168:E177 E179:E188 E190:E198 E200:E208 E210:E218 E220:E228 E230 E232 E234 E274 E277:E281 E283:E287 E289:E293 E295:E304 E306:E315 E317 E320:E329 E331:E340 E343:E357 E359:E373 E375:E389" xr:uid="{00000000-0002-0000-0100-000002000000}">
      <formula1>0</formula1>
      <formula2>100000000000</formula2>
    </dataValidation>
    <dataValidation type="decimal" operator="greaterThan" allowBlank="1" showInputMessage="1" showErrorMessage="1" errorTitle="POZOR!" error="Číslo musí byť v rozmedzí od 0,8 vyššie." promptTitle="Vyplnte číselnú hodnotu." prompt="Číslo musí byť v rozmedzí od 0,0001 vyššie." sqref="D317 D43:D52 D109:D118 D331:D340 D295:D304 D306:D315 D320:D329 D120:D129 D76:D85 D87:D96" xr:uid="{00000000-0002-0000-0100-000003000000}">
      <formula1>0.00000001</formula1>
    </dataValidation>
    <dataValidation type="decimal" operator="greaterThan" allowBlank="1" showInputMessage="1" errorTitle="POZOR!" error="Číslo musí byť v rozmedzí od 0,8 vyššie." promptTitle="Vyplnte číselnú hodnotu." prompt="Číslo musí byť vyššie ako 0." sqref="D190:D198 D131:D134 D54:D63 D277:D281 D289:D293 D65:D74 D136:D139 D283:D287 D21:D30 D141:D144 D157:D166 D146:D155 D168:D177 D179:D188 D32:D41 D98:D107" xr:uid="{00000000-0002-0000-0100-000004000000}">
      <formula1>0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</sheetPr>
  <dimension ref="A1:E57"/>
  <sheetViews>
    <sheetView topLeftCell="A18" zoomScale="120" zoomScaleNormal="120" workbookViewId="0">
      <selection activeCell="A14" sqref="A14"/>
    </sheetView>
  </sheetViews>
  <sheetFormatPr defaultColWidth="9.140625" defaultRowHeight="12.75" x14ac:dyDescent="0.2"/>
  <cols>
    <col min="1" max="1" width="61.42578125" style="1" customWidth="1"/>
    <col min="2" max="3" width="8.42578125" style="1" customWidth="1"/>
    <col min="4" max="4" width="11.42578125" style="1" customWidth="1"/>
    <col min="5" max="16384" width="9.140625" style="1"/>
  </cols>
  <sheetData>
    <row r="1" spans="1:4" ht="38.25" x14ac:dyDescent="0.2">
      <c r="A1" s="89" t="s">
        <v>37</v>
      </c>
      <c r="B1" s="5" t="s">
        <v>0</v>
      </c>
      <c r="C1" s="5" t="s">
        <v>2</v>
      </c>
      <c r="D1" s="5" t="s">
        <v>1</v>
      </c>
    </row>
    <row r="2" spans="1:4" x14ac:dyDescent="0.2">
      <c r="A2" s="90" t="s">
        <v>254</v>
      </c>
      <c r="B2" s="91"/>
      <c r="C2" s="91"/>
      <c r="D2" s="91"/>
    </row>
    <row r="3" spans="1:4" ht="42.75" customHeight="1" x14ac:dyDescent="0.2">
      <c r="A3" s="92" t="s">
        <v>247</v>
      </c>
      <c r="B3" s="93">
        <v>200</v>
      </c>
      <c r="C3" s="24"/>
      <c r="D3" s="3">
        <f>B3*C3</f>
        <v>0</v>
      </c>
    </row>
    <row r="4" spans="1:4" x14ac:dyDescent="0.2">
      <c r="A4" s="21" t="s">
        <v>152</v>
      </c>
      <c r="B4" s="94"/>
      <c r="C4" s="95"/>
      <c r="D4" s="96"/>
    </row>
    <row r="5" spans="1:4" x14ac:dyDescent="0.2">
      <c r="A5" s="2" t="s">
        <v>289</v>
      </c>
      <c r="B5" s="22">
        <v>15</v>
      </c>
      <c r="C5" s="24"/>
      <c r="D5" s="3">
        <f>B5*C5</f>
        <v>0</v>
      </c>
    </row>
    <row r="6" spans="1:4" x14ac:dyDescent="0.2">
      <c r="A6" s="38" t="s">
        <v>290</v>
      </c>
      <c r="B6" s="16"/>
      <c r="C6" s="17"/>
      <c r="D6" s="18"/>
    </row>
    <row r="7" spans="1:4" x14ac:dyDescent="0.2">
      <c r="A7" s="2" t="s">
        <v>153</v>
      </c>
      <c r="B7" s="3">
        <v>5</v>
      </c>
      <c r="C7" s="24"/>
      <c r="D7" s="3">
        <f>B7*C7</f>
        <v>0</v>
      </c>
    </row>
    <row r="8" spans="1:4" x14ac:dyDescent="0.2">
      <c r="A8" s="23" t="s">
        <v>38</v>
      </c>
      <c r="B8" s="94"/>
      <c r="C8" s="95"/>
      <c r="D8" s="96"/>
    </row>
    <row r="9" spans="1:4" x14ac:dyDescent="0.2">
      <c r="A9" s="2" t="s">
        <v>6</v>
      </c>
      <c r="B9" s="3">
        <v>4</v>
      </c>
      <c r="C9" s="24"/>
      <c r="D9" s="3">
        <f>B9*C9</f>
        <v>0</v>
      </c>
    </row>
    <row r="10" spans="1:4" x14ac:dyDescent="0.2">
      <c r="A10" s="23" t="s">
        <v>39</v>
      </c>
      <c r="B10" s="94"/>
      <c r="C10" s="95"/>
      <c r="D10" s="96"/>
    </row>
    <row r="11" spans="1:4" x14ac:dyDescent="0.2">
      <c r="A11" s="2" t="s">
        <v>131</v>
      </c>
      <c r="B11" s="3">
        <v>6</v>
      </c>
      <c r="C11" s="24"/>
      <c r="D11" s="3">
        <f>B11*C11</f>
        <v>0</v>
      </c>
    </row>
    <row r="12" spans="1:4" x14ac:dyDescent="0.2">
      <c r="A12" s="23" t="s">
        <v>130</v>
      </c>
      <c r="B12" s="94"/>
      <c r="C12" s="95"/>
      <c r="D12" s="96"/>
    </row>
    <row r="13" spans="1:4" ht="25.5" x14ac:dyDescent="0.2">
      <c r="A13" s="2" t="s">
        <v>143</v>
      </c>
      <c r="B13" s="50" t="s">
        <v>145</v>
      </c>
      <c r="C13" s="24"/>
      <c r="D13" s="50">
        <f>1*C13</f>
        <v>0</v>
      </c>
    </row>
    <row r="14" spans="1:4" x14ac:dyDescent="0.2">
      <c r="A14" s="23" t="s">
        <v>314</v>
      </c>
      <c r="B14" s="94"/>
      <c r="C14" s="95"/>
      <c r="D14" s="96"/>
    </row>
    <row r="15" spans="1:4" ht="25.5" x14ac:dyDescent="0.2">
      <c r="A15" s="2" t="s">
        <v>144</v>
      </c>
      <c r="B15" s="50" t="s">
        <v>147</v>
      </c>
      <c r="C15" s="24"/>
      <c r="D15" s="50">
        <f>0.2*C15</f>
        <v>0</v>
      </c>
    </row>
    <row r="16" spans="1:4" x14ac:dyDescent="0.2">
      <c r="A16" s="23" t="s">
        <v>314</v>
      </c>
      <c r="B16" s="94"/>
      <c r="C16" s="95"/>
      <c r="D16" s="96"/>
    </row>
    <row r="17" spans="1:5" x14ac:dyDescent="0.2">
      <c r="A17" s="97" t="s">
        <v>251</v>
      </c>
      <c r="B17" s="95"/>
      <c r="C17" s="95"/>
      <c r="D17" s="96"/>
    </row>
    <row r="18" spans="1:5" ht="38.25" x14ac:dyDescent="0.2">
      <c r="A18" s="92" t="s">
        <v>247</v>
      </c>
      <c r="B18" s="98">
        <v>200</v>
      </c>
      <c r="C18" s="24"/>
      <c r="D18" s="50">
        <f>B18*C18</f>
        <v>0</v>
      </c>
    </row>
    <row r="19" spans="1:5" x14ac:dyDescent="0.2">
      <c r="A19" s="36" t="s">
        <v>152</v>
      </c>
      <c r="B19" s="98"/>
      <c r="C19" s="99"/>
      <c r="D19" s="99"/>
    </row>
    <row r="20" spans="1:5" x14ac:dyDescent="0.2">
      <c r="A20" s="100" t="s">
        <v>255</v>
      </c>
      <c r="B20" s="98">
        <v>10</v>
      </c>
      <c r="C20" s="24"/>
      <c r="D20" s="50">
        <f>B20*C20</f>
        <v>0</v>
      </c>
      <c r="E20" s="35"/>
    </row>
    <row r="21" spans="1:5" x14ac:dyDescent="0.2">
      <c r="A21" s="36" t="s">
        <v>152</v>
      </c>
      <c r="B21" s="98"/>
      <c r="C21" s="99"/>
      <c r="D21" s="99"/>
    </row>
    <row r="22" spans="1:5" x14ac:dyDescent="0.2">
      <c r="A22" s="100" t="s">
        <v>4</v>
      </c>
      <c r="B22" s="98">
        <v>80</v>
      </c>
      <c r="C22" s="24"/>
      <c r="D22" s="50">
        <f>B22*C22</f>
        <v>0</v>
      </c>
    </row>
    <row r="23" spans="1:5" x14ac:dyDescent="0.2">
      <c r="A23" s="41" t="s">
        <v>40</v>
      </c>
      <c r="B23" s="56"/>
      <c r="C23" s="99"/>
      <c r="D23" s="99"/>
    </row>
    <row r="24" spans="1:5" x14ac:dyDescent="0.2">
      <c r="A24" s="101" t="s">
        <v>274</v>
      </c>
      <c r="B24" s="56">
        <v>40</v>
      </c>
      <c r="C24" s="24"/>
      <c r="D24" s="50">
        <f>B24*C24</f>
        <v>0</v>
      </c>
    </row>
    <row r="25" spans="1:5" x14ac:dyDescent="0.2">
      <c r="A25" s="41" t="s">
        <v>40</v>
      </c>
      <c r="B25" s="56"/>
      <c r="C25" s="99"/>
      <c r="D25" s="99"/>
    </row>
    <row r="26" spans="1:5" x14ac:dyDescent="0.2">
      <c r="A26" s="101" t="s">
        <v>5</v>
      </c>
      <c r="B26" s="56">
        <v>100</v>
      </c>
      <c r="C26" s="24"/>
      <c r="D26" s="50">
        <f>B26*C26</f>
        <v>0</v>
      </c>
    </row>
    <row r="27" spans="1:5" x14ac:dyDescent="0.2">
      <c r="A27" s="41" t="s">
        <v>40</v>
      </c>
      <c r="B27" s="56"/>
      <c r="C27" s="99"/>
      <c r="D27" s="99"/>
    </row>
    <row r="28" spans="1:5" x14ac:dyDescent="0.2">
      <c r="A28" s="101" t="s">
        <v>275</v>
      </c>
      <c r="B28" s="56">
        <v>50</v>
      </c>
      <c r="C28" s="24"/>
      <c r="D28" s="50">
        <f>B28*C28</f>
        <v>0</v>
      </c>
    </row>
    <row r="29" spans="1:5" x14ac:dyDescent="0.2">
      <c r="A29" s="41" t="s">
        <v>40</v>
      </c>
      <c r="B29" s="56"/>
      <c r="C29" s="99"/>
      <c r="D29" s="99"/>
    </row>
    <row r="30" spans="1:5" x14ac:dyDescent="0.2">
      <c r="A30" s="101" t="s">
        <v>252</v>
      </c>
      <c r="B30" s="56">
        <v>40</v>
      </c>
      <c r="C30" s="24"/>
      <c r="D30" s="50">
        <f>B30*C30</f>
        <v>0</v>
      </c>
    </row>
    <row r="31" spans="1:5" x14ac:dyDescent="0.2">
      <c r="A31" s="41" t="s">
        <v>40</v>
      </c>
      <c r="B31" s="56"/>
      <c r="C31" s="99"/>
      <c r="D31" s="99"/>
    </row>
    <row r="32" spans="1:5" x14ac:dyDescent="0.2">
      <c r="A32" s="101" t="s">
        <v>276</v>
      </c>
      <c r="B32" s="56">
        <v>20</v>
      </c>
      <c r="C32" s="24"/>
      <c r="D32" s="50">
        <f>B32*C32</f>
        <v>0</v>
      </c>
    </row>
    <row r="33" spans="1:4" x14ac:dyDescent="0.2">
      <c r="A33" s="41" t="s">
        <v>40</v>
      </c>
      <c r="B33" s="56"/>
      <c r="C33" s="99"/>
      <c r="D33" s="99"/>
    </row>
    <row r="34" spans="1:4" x14ac:dyDescent="0.2">
      <c r="A34" s="101" t="s">
        <v>253</v>
      </c>
      <c r="B34" s="56">
        <v>50</v>
      </c>
      <c r="C34" s="24"/>
      <c r="D34" s="50">
        <f>B34*C34</f>
        <v>0</v>
      </c>
    </row>
    <row r="35" spans="1:4" x14ac:dyDescent="0.2">
      <c r="A35" s="41" t="s">
        <v>40</v>
      </c>
      <c r="B35" s="102"/>
      <c r="C35" s="99"/>
      <c r="D35" s="99"/>
    </row>
    <row r="36" spans="1:4" x14ac:dyDescent="0.2">
      <c r="A36" s="101" t="s">
        <v>277</v>
      </c>
      <c r="B36" s="56">
        <v>25</v>
      </c>
      <c r="C36" s="24"/>
      <c r="D36" s="50">
        <f>B36*C36</f>
        <v>0</v>
      </c>
    </row>
    <row r="37" spans="1:4" x14ac:dyDescent="0.2">
      <c r="A37" s="41" t="s">
        <v>40</v>
      </c>
      <c r="B37" s="103"/>
      <c r="C37" s="99"/>
      <c r="D37" s="99"/>
    </row>
    <row r="38" spans="1:4" ht="25.5" x14ac:dyDescent="0.2">
      <c r="A38" s="100" t="s">
        <v>7</v>
      </c>
      <c r="B38" s="104" t="s">
        <v>8</v>
      </c>
      <c r="C38" s="24"/>
      <c r="D38" s="50">
        <f>2*C38</f>
        <v>0</v>
      </c>
    </row>
    <row r="39" spans="1:4" ht="25.5" x14ac:dyDescent="0.2">
      <c r="A39" s="42" t="s">
        <v>291</v>
      </c>
      <c r="B39" s="105"/>
      <c r="C39" s="99"/>
      <c r="D39" s="99"/>
    </row>
    <row r="40" spans="1:4" ht="25.5" x14ac:dyDescent="0.2">
      <c r="A40" s="106" t="s">
        <v>9</v>
      </c>
      <c r="B40" s="104" t="s">
        <v>10</v>
      </c>
      <c r="C40" s="24"/>
      <c r="D40" s="50">
        <f>3*C40</f>
        <v>0</v>
      </c>
    </row>
    <row r="41" spans="1:4" ht="25.5" x14ac:dyDescent="0.2">
      <c r="A41" s="42" t="s">
        <v>291</v>
      </c>
      <c r="B41" s="99"/>
      <c r="C41" s="99"/>
      <c r="D41" s="99"/>
    </row>
    <row r="42" spans="1:4" ht="15.75" x14ac:dyDescent="0.2">
      <c r="A42" s="207" t="s">
        <v>11</v>
      </c>
      <c r="B42" s="208"/>
      <c r="C42" s="209"/>
      <c r="D42" s="12">
        <f>SUM(D3:D40)</f>
        <v>0</v>
      </c>
    </row>
    <row r="44" spans="1:4" ht="57.75" customHeight="1" x14ac:dyDescent="0.2">
      <c r="A44" s="212" t="s">
        <v>142</v>
      </c>
      <c r="B44" s="212"/>
      <c r="C44" s="212"/>
      <c r="D44" s="212"/>
    </row>
    <row r="45" spans="1:4" x14ac:dyDescent="0.2">
      <c r="A45" s="9"/>
      <c r="B45" s="8"/>
      <c r="C45" s="8"/>
      <c r="D45" s="8"/>
    </row>
    <row r="46" spans="1:4" x14ac:dyDescent="0.2">
      <c r="A46" s="211" t="s">
        <v>146</v>
      </c>
      <c r="B46" s="211"/>
      <c r="C46" s="211"/>
      <c r="D46" s="211"/>
    </row>
    <row r="47" spans="1:4" x14ac:dyDescent="0.2">
      <c r="A47" s="10"/>
      <c r="B47" s="8"/>
      <c r="C47" s="8"/>
      <c r="D47" s="8"/>
    </row>
    <row r="48" spans="1:4" x14ac:dyDescent="0.2">
      <c r="A48" s="9"/>
      <c r="B48" s="8"/>
      <c r="C48" s="8"/>
      <c r="D48" s="8"/>
    </row>
    <row r="49" spans="1:4" x14ac:dyDescent="0.2">
      <c r="A49" s="10"/>
      <c r="B49" s="8"/>
      <c r="C49" s="8"/>
      <c r="D49" s="8"/>
    </row>
    <row r="50" spans="1:4" x14ac:dyDescent="0.2">
      <c r="A50" s="10"/>
      <c r="B50" s="8"/>
      <c r="C50" s="8"/>
      <c r="D50" s="8"/>
    </row>
    <row r="51" spans="1:4" x14ac:dyDescent="0.2">
      <c r="A51" s="10"/>
      <c r="B51" s="8"/>
      <c r="C51" s="8"/>
      <c r="D51" s="8"/>
    </row>
    <row r="52" spans="1:4" x14ac:dyDescent="0.2">
      <c r="A52" s="9"/>
      <c r="B52" s="8"/>
      <c r="C52" s="8"/>
      <c r="D52" s="8"/>
    </row>
    <row r="53" spans="1:4" x14ac:dyDescent="0.2">
      <c r="A53" s="10"/>
      <c r="B53" s="8"/>
      <c r="C53" s="8"/>
      <c r="D53" s="8"/>
    </row>
    <row r="54" spans="1:4" x14ac:dyDescent="0.2">
      <c r="A54" s="10"/>
      <c r="B54" s="8"/>
      <c r="C54" s="8"/>
      <c r="D54" s="8"/>
    </row>
    <row r="55" spans="1:4" ht="36.75" customHeight="1" x14ac:dyDescent="0.2">
      <c r="A55" s="210"/>
      <c r="B55" s="210"/>
      <c r="C55" s="210"/>
      <c r="D55" s="210"/>
    </row>
    <row r="57" spans="1:4" x14ac:dyDescent="0.2">
      <c r="A57" s="7"/>
    </row>
  </sheetData>
  <sheetProtection algorithmName="SHA-512" hashValue="eknBb6vsEu+5My7l1mAK/wS7ImeZxKSvTdJqVDnBZ/PXvbEuiZ+ThnTid5BNhJLz8/Jo2hc4izGemPOB5t9afA==" saltValue="+HefcdJbpbbT5aDnLspwbg==" spinCount="100000" sheet="1" selectLockedCells="1"/>
  <mergeCells count="4">
    <mergeCell ref="A46:D46"/>
    <mergeCell ref="A55:D55"/>
    <mergeCell ref="A42:C42"/>
    <mergeCell ref="A44:D44"/>
  </mergeCells>
  <dataValidations count="1">
    <dataValidation type="whole" allowBlank="1" showInputMessage="1" showErrorMessage="1" errorTitle="POZOR!" error="Vložte celé číslo!" promptTitle="Vyplnte číselnú hodnotu." prompt="Vložte celé číslo." sqref="C5 C7 C11 C40 C9 C13 C3 C18 C20 C22 C24 C26 C28 C30 C32 C34 C36 C38 C15" xr:uid="{00000000-0002-0000-0200-000000000000}">
      <formula1>0</formula1>
      <formula2>100000000000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7030A0"/>
  </sheetPr>
  <dimension ref="A1:D82"/>
  <sheetViews>
    <sheetView topLeftCell="A48" zoomScale="140" zoomScaleNormal="140" workbookViewId="0">
      <selection activeCell="A48" sqref="A48"/>
    </sheetView>
  </sheetViews>
  <sheetFormatPr defaultColWidth="9.140625" defaultRowHeight="12.75" x14ac:dyDescent="0.2"/>
  <cols>
    <col min="1" max="1" width="61.42578125" style="1" customWidth="1"/>
    <col min="2" max="3" width="8.42578125" style="1" customWidth="1"/>
    <col min="4" max="4" width="10" style="1" customWidth="1"/>
    <col min="5" max="16384" width="9.140625" style="1"/>
  </cols>
  <sheetData>
    <row r="1" spans="1:4" ht="25.5" x14ac:dyDescent="0.2">
      <c r="A1" s="89" t="s">
        <v>41</v>
      </c>
      <c r="B1" s="5" t="s">
        <v>0</v>
      </c>
      <c r="C1" s="118" t="s">
        <v>154</v>
      </c>
      <c r="D1" s="5" t="s">
        <v>1</v>
      </c>
    </row>
    <row r="2" spans="1:4" x14ac:dyDescent="0.2">
      <c r="A2" s="107" t="s">
        <v>12</v>
      </c>
      <c r="B2" s="3" t="s">
        <v>155</v>
      </c>
      <c r="C2" s="24"/>
      <c r="D2" s="3">
        <f>20*C2</f>
        <v>0</v>
      </c>
    </row>
    <row r="3" spans="1:4" x14ac:dyDescent="0.2">
      <c r="A3" s="23" t="s">
        <v>134</v>
      </c>
      <c r="B3" s="94"/>
      <c r="C3" s="119"/>
      <c r="D3" s="96"/>
    </row>
    <row r="4" spans="1:4" x14ac:dyDescent="0.2">
      <c r="A4" s="107" t="s">
        <v>13</v>
      </c>
      <c r="B4" s="3" t="s">
        <v>156</v>
      </c>
      <c r="C4" s="24"/>
      <c r="D4" s="3">
        <f>10*C4</f>
        <v>0</v>
      </c>
    </row>
    <row r="5" spans="1:4" x14ac:dyDescent="0.2">
      <c r="A5" s="23" t="s">
        <v>134</v>
      </c>
      <c r="B5" s="94"/>
      <c r="C5" s="119"/>
      <c r="D5" s="96"/>
    </row>
    <row r="6" spans="1:4" x14ac:dyDescent="0.2">
      <c r="A6" s="2" t="s">
        <v>14</v>
      </c>
      <c r="B6" s="3" t="s">
        <v>157</v>
      </c>
      <c r="C6" s="24"/>
      <c r="D6" s="3">
        <f>8*C6</f>
        <v>0</v>
      </c>
    </row>
    <row r="7" spans="1:4" x14ac:dyDescent="0.2">
      <c r="A7" s="23" t="s">
        <v>42</v>
      </c>
      <c r="B7" s="94"/>
      <c r="C7" s="119"/>
      <c r="D7" s="96"/>
    </row>
    <row r="8" spans="1:4" x14ac:dyDescent="0.2">
      <c r="A8" s="2" t="s">
        <v>15</v>
      </c>
      <c r="B8" s="3" t="s">
        <v>158</v>
      </c>
      <c r="C8" s="24"/>
      <c r="D8" s="3">
        <f>4*C8</f>
        <v>0</v>
      </c>
    </row>
    <row r="9" spans="1:4" x14ac:dyDescent="0.2">
      <c r="A9" s="23" t="s">
        <v>42</v>
      </c>
      <c r="B9" s="94"/>
      <c r="C9" s="119"/>
      <c r="D9" s="96"/>
    </row>
    <row r="10" spans="1:4" x14ac:dyDescent="0.2">
      <c r="A10" s="2" t="s">
        <v>48</v>
      </c>
      <c r="B10" s="3" t="s">
        <v>166</v>
      </c>
      <c r="C10" s="24"/>
      <c r="D10" s="3">
        <f>5*C10</f>
        <v>0</v>
      </c>
    </row>
    <row r="11" spans="1:4" x14ac:dyDescent="0.2">
      <c r="A11" s="23" t="s">
        <v>174</v>
      </c>
      <c r="B11" s="94"/>
      <c r="C11" s="119"/>
      <c r="D11" s="96"/>
    </row>
    <row r="12" spans="1:4" ht="38.25" x14ac:dyDescent="0.2">
      <c r="A12" s="108"/>
      <c r="B12" s="5" t="s">
        <v>0</v>
      </c>
      <c r="C12" s="118" t="s">
        <v>2</v>
      </c>
      <c r="D12" s="5" t="s">
        <v>1</v>
      </c>
    </row>
    <row r="13" spans="1:4" ht="25.5" x14ac:dyDescent="0.2">
      <c r="A13" s="19" t="s">
        <v>16</v>
      </c>
      <c r="B13" s="20">
        <v>30</v>
      </c>
      <c r="C13" s="26"/>
      <c r="D13" s="20">
        <f>B13*C13</f>
        <v>0</v>
      </c>
    </row>
    <row r="14" spans="1:4" x14ac:dyDescent="0.2">
      <c r="A14" s="25" t="s">
        <v>44</v>
      </c>
      <c r="B14" s="109"/>
      <c r="C14" s="120"/>
      <c r="D14" s="110"/>
    </row>
    <row r="15" spans="1:4" x14ac:dyDescent="0.2">
      <c r="A15" s="2" t="s">
        <v>67</v>
      </c>
      <c r="B15" s="3">
        <v>15</v>
      </c>
      <c r="C15" s="24"/>
      <c r="D15" s="3">
        <f>B15*C15</f>
        <v>0</v>
      </c>
    </row>
    <row r="16" spans="1:4" x14ac:dyDescent="0.2">
      <c r="A16" s="23" t="s">
        <v>46</v>
      </c>
      <c r="B16" s="94"/>
      <c r="C16" s="119"/>
      <c r="D16" s="96"/>
    </row>
    <row r="17" spans="1:4" x14ac:dyDescent="0.2">
      <c r="A17" s="2" t="s">
        <v>43</v>
      </c>
      <c r="B17" s="3">
        <v>30</v>
      </c>
      <c r="C17" s="24"/>
      <c r="D17" s="3">
        <f>B17*C17</f>
        <v>0</v>
      </c>
    </row>
    <row r="18" spans="1:4" x14ac:dyDescent="0.2">
      <c r="A18" s="23" t="s">
        <v>45</v>
      </c>
      <c r="B18" s="94"/>
      <c r="C18" s="119"/>
      <c r="D18" s="96"/>
    </row>
    <row r="19" spans="1:4" x14ac:dyDescent="0.2">
      <c r="A19" s="2" t="s">
        <v>159</v>
      </c>
      <c r="B19" s="3">
        <v>40</v>
      </c>
      <c r="C19" s="24"/>
      <c r="D19" s="3">
        <f>B19*C19</f>
        <v>0</v>
      </c>
    </row>
    <row r="20" spans="1:4" ht="12.75" customHeight="1" x14ac:dyDescent="0.2">
      <c r="A20" s="23" t="s">
        <v>160</v>
      </c>
      <c r="B20" s="94"/>
      <c r="C20" s="119"/>
      <c r="D20" s="96"/>
    </row>
    <row r="21" spans="1:4" x14ac:dyDescent="0.2">
      <c r="A21" s="2" t="s">
        <v>17</v>
      </c>
      <c r="B21" s="3">
        <v>40</v>
      </c>
      <c r="C21" s="24"/>
      <c r="D21" s="3">
        <f>B21*C21</f>
        <v>0</v>
      </c>
    </row>
    <row r="22" spans="1:4" x14ac:dyDescent="0.2">
      <c r="A22" s="23" t="s">
        <v>47</v>
      </c>
      <c r="B22" s="94"/>
      <c r="C22" s="119"/>
      <c r="D22" s="96"/>
    </row>
    <row r="23" spans="1:4" x14ac:dyDescent="0.2">
      <c r="A23" s="2" t="s">
        <v>161</v>
      </c>
      <c r="B23" s="3">
        <v>10</v>
      </c>
      <c r="C23" s="24"/>
      <c r="D23" s="3">
        <f>B23*C23</f>
        <v>0</v>
      </c>
    </row>
    <row r="24" spans="1:4" x14ac:dyDescent="0.2">
      <c r="A24" s="23" t="s">
        <v>162</v>
      </c>
      <c r="B24" s="94"/>
      <c r="C24" s="119"/>
      <c r="D24" s="96"/>
    </row>
    <row r="25" spans="1:4" ht="25.5" x14ac:dyDescent="0.2">
      <c r="A25" s="2" t="s">
        <v>163</v>
      </c>
      <c r="B25" s="3">
        <v>30</v>
      </c>
      <c r="C25" s="24"/>
      <c r="D25" s="3">
        <f>B25*C25</f>
        <v>0</v>
      </c>
    </row>
    <row r="26" spans="1:4" x14ac:dyDescent="0.2">
      <c r="A26" s="23" t="s">
        <v>162</v>
      </c>
      <c r="B26" s="94"/>
      <c r="C26" s="119"/>
      <c r="D26" s="96"/>
    </row>
    <row r="27" spans="1:4" x14ac:dyDescent="0.2">
      <c r="A27" s="2" t="s">
        <v>164</v>
      </c>
      <c r="B27" s="3">
        <v>10</v>
      </c>
      <c r="C27" s="24"/>
      <c r="D27" s="3">
        <f>B27*C27</f>
        <v>0</v>
      </c>
    </row>
    <row r="28" spans="1:4" x14ac:dyDescent="0.2">
      <c r="A28" s="23" t="s">
        <v>53</v>
      </c>
      <c r="B28" s="94"/>
      <c r="C28" s="119"/>
      <c r="D28" s="96"/>
    </row>
    <row r="29" spans="1:4" x14ac:dyDescent="0.2">
      <c r="A29" s="2" t="s">
        <v>18</v>
      </c>
      <c r="B29" s="3">
        <v>8</v>
      </c>
      <c r="C29" s="24"/>
      <c r="D29" s="3">
        <f>B29*C29</f>
        <v>0</v>
      </c>
    </row>
    <row r="30" spans="1:4" x14ac:dyDescent="0.2">
      <c r="A30" s="23" t="s">
        <v>53</v>
      </c>
      <c r="B30" s="94"/>
      <c r="C30" s="119"/>
      <c r="D30" s="96"/>
    </row>
    <row r="31" spans="1:4" x14ac:dyDescent="0.2">
      <c r="A31" s="2" t="s">
        <v>165</v>
      </c>
      <c r="B31" s="3">
        <v>6</v>
      </c>
      <c r="C31" s="24"/>
      <c r="D31" s="3">
        <f>B31*C31</f>
        <v>0</v>
      </c>
    </row>
    <row r="32" spans="1:4" x14ac:dyDescent="0.2">
      <c r="A32" s="23" t="s">
        <v>53</v>
      </c>
      <c r="B32" s="94"/>
      <c r="C32" s="119"/>
      <c r="D32" s="96"/>
    </row>
    <row r="33" spans="1:4" x14ac:dyDescent="0.2">
      <c r="A33" s="2" t="s">
        <v>19</v>
      </c>
      <c r="B33" s="3">
        <v>4</v>
      </c>
      <c r="C33" s="24"/>
      <c r="D33" s="3">
        <f>B33*C33</f>
        <v>0</v>
      </c>
    </row>
    <row r="34" spans="1:4" x14ac:dyDescent="0.2">
      <c r="A34" s="23" t="s">
        <v>53</v>
      </c>
      <c r="B34" s="94"/>
      <c r="C34" s="119"/>
      <c r="D34" s="96"/>
    </row>
    <row r="35" spans="1:4" x14ac:dyDescent="0.2">
      <c r="A35" s="2" t="s">
        <v>49</v>
      </c>
      <c r="B35" s="3">
        <v>200</v>
      </c>
      <c r="C35" s="67"/>
      <c r="D35" s="3">
        <f>B35*C35</f>
        <v>0</v>
      </c>
    </row>
    <row r="36" spans="1:4" x14ac:dyDescent="0.2">
      <c r="A36" s="2" t="s">
        <v>50</v>
      </c>
      <c r="B36" s="3">
        <v>100</v>
      </c>
      <c r="C36" s="24"/>
      <c r="D36" s="3">
        <f>B36*C36</f>
        <v>0</v>
      </c>
    </row>
    <row r="37" spans="1:4" x14ac:dyDescent="0.2">
      <c r="A37" s="2" t="s">
        <v>51</v>
      </c>
      <c r="B37" s="3">
        <v>200</v>
      </c>
      <c r="C37" s="24"/>
      <c r="D37" s="3">
        <f>B37*C37</f>
        <v>0</v>
      </c>
    </row>
    <row r="38" spans="1:4" x14ac:dyDescent="0.2">
      <c r="A38" s="2" t="s">
        <v>52</v>
      </c>
      <c r="B38" s="3">
        <v>50</v>
      </c>
      <c r="C38" s="24"/>
      <c r="D38" s="3">
        <f>B38*C38</f>
        <v>0</v>
      </c>
    </row>
    <row r="39" spans="1:4" x14ac:dyDescent="0.2">
      <c r="A39" s="2" t="s">
        <v>20</v>
      </c>
      <c r="B39" s="3"/>
      <c r="C39" s="134"/>
      <c r="D39" s="3"/>
    </row>
    <row r="40" spans="1:4" x14ac:dyDescent="0.2">
      <c r="A40" s="23" t="s">
        <v>54</v>
      </c>
      <c r="B40" s="3">
        <v>20</v>
      </c>
      <c r="C40" s="24"/>
      <c r="D40" s="3">
        <f>B40*C40</f>
        <v>0</v>
      </c>
    </row>
    <row r="41" spans="1:4" x14ac:dyDescent="0.2">
      <c r="A41" s="2" t="s">
        <v>21</v>
      </c>
      <c r="B41" s="94"/>
      <c r="C41" s="119"/>
      <c r="D41" s="96"/>
    </row>
    <row r="42" spans="1:4" x14ac:dyDescent="0.2">
      <c r="A42" s="23" t="s">
        <v>54</v>
      </c>
      <c r="B42" s="3">
        <v>5</v>
      </c>
      <c r="C42" s="24"/>
      <c r="D42" s="3">
        <f>B42*C42</f>
        <v>0</v>
      </c>
    </row>
    <row r="43" spans="1:4" x14ac:dyDescent="0.2">
      <c r="A43" s="19" t="s">
        <v>167</v>
      </c>
      <c r="B43" s="111">
        <v>500</v>
      </c>
      <c r="C43" s="121"/>
      <c r="D43" s="99"/>
    </row>
    <row r="44" spans="1:4" x14ac:dyDescent="0.2">
      <c r="A44" s="19" t="s">
        <v>168</v>
      </c>
      <c r="B44" s="20">
        <v>200</v>
      </c>
      <c r="C44" s="24"/>
      <c r="D44" s="3">
        <f>B44*C44</f>
        <v>0</v>
      </c>
    </row>
    <row r="45" spans="1:4" ht="25.5" x14ac:dyDescent="0.2">
      <c r="A45" s="19" t="s">
        <v>169</v>
      </c>
      <c r="B45" s="20"/>
      <c r="C45" s="134"/>
      <c r="D45" s="3"/>
    </row>
    <row r="46" spans="1:4" x14ac:dyDescent="0.2">
      <c r="A46" s="25" t="s">
        <v>249</v>
      </c>
      <c r="B46" s="20">
        <v>100</v>
      </c>
      <c r="C46" s="24"/>
      <c r="D46" s="3">
        <f>B46*C46</f>
        <v>0</v>
      </c>
    </row>
    <row r="47" spans="1:4" ht="25.5" x14ac:dyDescent="0.2">
      <c r="A47" s="19" t="s">
        <v>170</v>
      </c>
      <c r="B47" s="109"/>
      <c r="C47" s="119"/>
      <c r="D47" s="96"/>
    </row>
    <row r="48" spans="1:4" x14ac:dyDescent="0.2">
      <c r="A48" s="25" t="s">
        <v>61</v>
      </c>
      <c r="B48" s="20">
        <v>25</v>
      </c>
      <c r="C48" s="24"/>
      <c r="D48" s="3">
        <f>B48*C48</f>
        <v>0</v>
      </c>
    </row>
    <row r="49" spans="1:4" x14ac:dyDescent="0.2">
      <c r="A49" s="19" t="s">
        <v>171</v>
      </c>
      <c r="B49" s="109"/>
      <c r="C49" s="119"/>
      <c r="D49" s="96"/>
    </row>
    <row r="50" spans="1:4" x14ac:dyDescent="0.2">
      <c r="A50" s="25" t="s">
        <v>61</v>
      </c>
      <c r="B50" s="20">
        <v>25</v>
      </c>
      <c r="C50" s="24"/>
      <c r="D50" s="3">
        <f>B50*C50</f>
        <v>0</v>
      </c>
    </row>
    <row r="51" spans="1:4" x14ac:dyDescent="0.2">
      <c r="A51" s="19" t="s">
        <v>172</v>
      </c>
      <c r="B51" s="109"/>
      <c r="C51" s="119"/>
      <c r="D51" s="96"/>
    </row>
    <row r="52" spans="1:4" x14ac:dyDescent="0.2">
      <c r="A52" s="25" t="s">
        <v>249</v>
      </c>
      <c r="B52" s="20">
        <v>10</v>
      </c>
      <c r="C52" s="24"/>
      <c r="D52" s="3">
        <f>B52*C52</f>
        <v>0</v>
      </c>
    </row>
    <row r="53" spans="1:4" x14ac:dyDescent="0.2">
      <c r="A53" s="19" t="s">
        <v>173</v>
      </c>
      <c r="B53" s="109"/>
      <c r="C53" s="119"/>
      <c r="D53" s="96"/>
    </row>
    <row r="54" spans="1:4" x14ac:dyDescent="0.2">
      <c r="A54" s="25" t="s">
        <v>249</v>
      </c>
      <c r="B54" s="20">
        <v>5</v>
      </c>
      <c r="C54" s="24"/>
      <c r="D54" s="3">
        <f>B54*C54</f>
        <v>0</v>
      </c>
    </row>
    <row r="55" spans="1:4" x14ac:dyDescent="0.2">
      <c r="A55" s="19" t="s">
        <v>22</v>
      </c>
      <c r="B55" s="109"/>
      <c r="C55" s="119"/>
      <c r="D55" s="96"/>
    </row>
    <row r="56" spans="1:4" x14ac:dyDescent="0.2">
      <c r="A56" s="25" t="s">
        <v>55</v>
      </c>
      <c r="B56" s="20">
        <v>100</v>
      </c>
      <c r="C56" s="24"/>
      <c r="D56" s="3">
        <f>B56*C56</f>
        <v>0</v>
      </c>
    </row>
    <row r="57" spans="1:4" ht="25.5" x14ac:dyDescent="0.2">
      <c r="A57" s="19" t="s">
        <v>23</v>
      </c>
      <c r="B57" s="109"/>
      <c r="C57" s="119"/>
      <c r="D57" s="96"/>
    </row>
    <row r="58" spans="1:4" x14ac:dyDescent="0.2">
      <c r="A58" s="25" t="s">
        <v>55</v>
      </c>
      <c r="B58" s="20">
        <v>50</v>
      </c>
      <c r="C58" s="24"/>
      <c r="D58" s="3">
        <f>B58*C58</f>
        <v>0</v>
      </c>
    </row>
    <row r="59" spans="1:4" x14ac:dyDescent="0.2">
      <c r="A59" s="19" t="s">
        <v>24</v>
      </c>
      <c r="B59" s="109"/>
      <c r="C59" s="119"/>
      <c r="D59" s="96"/>
    </row>
    <row r="60" spans="1:4" x14ac:dyDescent="0.2">
      <c r="A60" s="25" t="s">
        <v>56</v>
      </c>
      <c r="B60" s="20">
        <v>300</v>
      </c>
      <c r="C60" s="24"/>
      <c r="D60" s="3">
        <f>B60*C60</f>
        <v>0</v>
      </c>
    </row>
    <row r="61" spans="1:4" x14ac:dyDescent="0.2">
      <c r="A61" s="19" t="s">
        <v>25</v>
      </c>
      <c r="B61" s="109"/>
      <c r="C61" s="119"/>
      <c r="D61" s="96"/>
    </row>
    <row r="62" spans="1:4" x14ac:dyDescent="0.2">
      <c r="A62" s="25" t="s">
        <v>57</v>
      </c>
      <c r="B62" s="20">
        <v>150</v>
      </c>
      <c r="C62" s="24"/>
      <c r="D62" s="3">
        <f>B62*C62</f>
        <v>0</v>
      </c>
    </row>
    <row r="63" spans="1:4" x14ac:dyDescent="0.2">
      <c r="A63" s="19" t="s">
        <v>68</v>
      </c>
      <c r="B63" s="109"/>
      <c r="C63" s="119"/>
      <c r="D63" s="96"/>
    </row>
    <row r="64" spans="1:4" x14ac:dyDescent="0.2">
      <c r="A64" s="25" t="s">
        <v>58</v>
      </c>
      <c r="B64" s="20">
        <v>50</v>
      </c>
      <c r="C64" s="24"/>
      <c r="D64" s="3">
        <f>B64*C64</f>
        <v>0</v>
      </c>
    </row>
    <row r="65" spans="1:4" x14ac:dyDescent="0.2">
      <c r="A65" s="19" t="s">
        <v>59</v>
      </c>
      <c r="B65" s="109"/>
      <c r="C65" s="119"/>
      <c r="D65" s="96"/>
    </row>
    <row r="66" spans="1:4" x14ac:dyDescent="0.2">
      <c r="A66" s="25" t="s">
        <v>56</v>
      </c>
      <c r="B66" s="20">
        <v>75</v>
      </c>
      <c r="C66" s="24"/>
      <c r="D66" s="3">
        <f>B66*C66</f>
        <v>0</v>
      </c>
    </row>
    <row r="67" spans="1:4" x14ac:dyDescent="0.2">
      <c r="A67" s="19" t="s">
        <v>26</v>
      </c>
      <c r="B67" s="109"/>
      <c r="C67" s="119"/>
      <c r="D67" s="96"/>
    </row>
    <row r="68" spans="1:4" x14ac:dyDescent="0.2">
      <c r="A68" s="25" t="s">
        <v>57</v>
      </c>
      <c r="B68" s="20">
        <v>40</v>
      </c>
      <c r="C68" s="24"/>
      <c r="D68" s="3">
        <f>B68*C68</f>
        <v>0</v>
      </c>
    </row>
    <row r="69" spans="1:4" x14ac:dyDescent="0.2">
      <c r="A69" s="19" t="s">
        <v>69</v>
      </c>
      <c r="B69" s="109"/>
      <c r="C69" s="119"/>
      <c r="D69" s="96"/>
    </row>
    <row r="70" spans="1:4" x14ac:dyDescent="0.2">
      <c r="A70" s="25" t="s">
        <v>58</v>
      </c>
      <c r="B70" s="20">
        <v>25</v>
      </c>
      <c r="C70" s="24"/>
      <c r="D70" s="3">
        <f>B70*C70</f>
        <v>0</v>
      </c>
    </row>
    <row r="71" spans="1:4" x14ac:dyDescent="0.2">
      <c r="A71" s="19" t="s">
        <v>27</v>
      </c>
      <c r="B71" s="109"/>
      <c r="C71" s="119"/>
      <c r="D71" s="96"/>
    </row>
    <row r="72" spans="1:4" x14ac:dyDescent="0.2">
      <c r="A72" s="25" t="s">
        <v>60</v>
      </c>
      <c r="B72" s="20">
        <v>200</v>
      </c>
      <c r="C72" s="24"/>
      <c r="D72" s="3">
        <f>B72*C72</f>
        <v>0</v>
      </c>
    </row>
    <row r="73" spans="1:4" x14ac:dyDescent="0.2">
      <c r="A73" s="19" t="s">
        <v>28</v>
      </c>
      <c r="B73" s="109"/>
      <c r="C73" s="119"/>
      <c r="D73" s="96"/>
    </row>
    <row r="74" spans="1:4" x14ac:dyDescent="0.2">
      <c r="A74" s="25" t="s">
        <v>60</v>
      </c>
      <c r="B74" s="20">
        <v>100</v>
      </c>
      <c r="C74" s="24"/>
      <c r="D74" s="3">
        <f>B74*C74</f>
        <v>0</v>
      </c>
    </row>
    <row r="75" spans="1:4" x14ac:dyDescent="0.2">
      <c r="A75" s="19" t="s">
        <v>29</v>
      </c>
      <c r="B75" s="109"/>
      <c r="C75" s="119"/>
      <c r="D75" s="96"/>
    </row>
    <row r="76" spans="1:4" x14ac:dyDescent="0.2">
      <c r="A76" s="25" t="s">
        <v>249</v>
      </c>
      <c r="B76" s="20">
        <v>50</v>
      </c>
      <c r="C76" s="24"/>
      <c r="D76" s="3">
        <f>B76*C76</f>
        <v>0</v>
      </c>
    </row>
    <row r="77" spans="1:4" x14ac:dyDescent="0.2">
      <c r="A77" s="112" t="s">
        <v>273</v>
      </c>
      <c r="B77" s="61"/>
      <c r="C77" s="113"/>
      <c r="D77" s="114"/>
    </row>
    <row r="78" spans="1:4" x14ac:dyDescent="0.2">
      <c r="A78" s="25" t="s">
        <v>250</v>
      </c>
      <c r="B78" s="61">
        <v>50</v>
      </c>
      <c r="C78" s="24"/>
      <c r="D78" s="114">
        <v>0</v>
      </c>
    </row>
    <row r="79" spans="1:4" x14ac:dyDescent="0.2">
      <c r="A79" s="2" t="s">
        <v>292</v>
      </c>
      <c r="B79" s="94"/>
      <c r="C79" s="119"/>
      <c r="D79" s="96"/>
    </row>
    <row r="80" spans="1:4" x14ac:dyDescent="0.2">
      <c r="A80" s="23" t="s">
        <v>250</v>
      </c>
      <c r="B80" s="20">
        <v>25</v>
      </c>
      <c r="C80" s="24"/>
      <c r="D80" s="3">
        <f>B80*C80</f>
        <v>0</v>
      </c>
    </row>
    <row r="81" spans="1:4" ht="15.75" x14ac:dyDescent="0.2">
      <c r="A81" s="115" t="s">
        <v>30</v>
      </c>
      <c r="B81" s="116"/>
      <c r="C81" s="122"/>
      <c r="D81" s="96"/>
    </row>
    <row r="82" spans="1:4" ht="15.75" x14ac:dyDescent="0.2">
      <c r="B82" s="117"/>
      <c r="C82" s="123"/>
      <c r="D82" s="124">
        <f>SUM(D2:D80)</f>
        <v>0</v>
      </c>
    </row>
  </sheetData>
  <sheetProtection algorithmName="SHA-512" hashValue="ncqk6H/FBDQ2ypkPfSTT15T5A5gJZ0jvo+ilFLtDT1oYzoo/Q8zMGitIc1pS3YN4I03XRRvwzPNJTYXLLLTSrw==" saltValue="c0BVz1XP8+z61LEBZNIE5A==" spinCount="100000" sheet="1" selectLockedCells="1"/>
  <dataValidations count="2">
    <dataValidation type="whole" allowBlank="1" showInputMessage="1" showErrorMessage="1" errorTitle="POZOR!" error="Vložte celé číslo!" promptTitle="Vyplnte číselnú hodnotu." prompt="Vložte celé číslo." sqref="C54 C70 C68 C66 C64 C62 C60 C58 C56 C42 C33 C31 C27 C21 C19 C17 C15 C13 C48 C50 C52 C72 C74 C76:C78 C80 C23 C25 C29 C44:C46 C35:C40" xr:uid="{00000000-0002-0000-0300-000000000000}">
      <formula1>0</formula1>
      <formula2>100000000000</formula2>
    </dataValidation>
    <dataValidation type="decimal" allowBlank="1" showInputMessage="1" showErrorMessage="1" errorTitle="POZOR!" error="Vložte číslo!" promptTitle="Vyplnte číselnú hodnotu." prompt="Vložte číslo." sqref="C2 C8 C4 C6 C10" xr:uid="{00000000-0002-0000-0300-000001000000}">
      <formula1>0</formula1>
      <formula2>100000000000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2:H39"/>
  <sheetViews>
    <sheetView topLeftCell="A40" zoomScale="160" zoomScaleNormal="160" workbookViewId="0">
      <selection activeCell="J10" sqref="J10"/>
    </sheetView>
  </sheetViews>
  <sheetFormatPr defaultColWidth="8.85546875" defaultRowHeight="15" x14ac:dyDescent="0.25"/>
  <cols>
    <col min="1" max="1" width="13.140625" customWidth="1"/>
    <col min="4" max="4" width="8.28515625" customWidth="1"/>
    <col min="5" max="5" width="8.5703125" customWidth="1"/>
    <col min="6" max="6" width="8.42578125" customWidth="1"/>
  </cols>
  <sheetData>
    <row r="2" spans="1:8" ht="30" customHeight="1" x14ac:dyDescent="0.25">
      <c r="A2" s="232" t="s">
        <v>259</v>
      </c>
      <c r="B2" s="233"/>
      <c r="C2" s="233"/>
      <c r="D2" s="233"/>
      <c r="E2" s="233"/>
      <c r="F2" s="233"/>
      <c r="G2" s="233"/>
    </row>
    <row r="3" spans="1:8" x14ac:dyDescent="0.25">
      <c r="A3" s="213" t="s">
        <v>206</v>
      </c>
      <c r="B3" s="213"/>
      <c r="C3" s="213"/>
      <c r="D3" s="235" t="s">
        <v>256</v>
      </c>
      <c r="E3" s="236"/>
      <c r="F3" s="236"/>
      <c r="G3" s="237"/>
      <c r="H3" s="37"/>
    </row>
    <row r="4" spans="1:8" ht="30" customHeight="1" x14ac:dyDescent="0.25">
      <c r="A4" s="213" t="s">
        <v>207</v>
      </c>
      <c r="B4" s="213"/>
      <c r="C4" s="213"/>
      <c r="D4" s="234" t="s">
        <v>315</v>
      </c>
      <c r="E4" s="234"/>
      <c r="F4" s="234"/>
      <c r="G4" s="234"/>
    </row>
    <row r="5" spans="1:8" ht="15" customHeight="1" x14ac:dyDescent="0.25">
      <c r="A5" s="228" t="s">
        <v>208</v>
      </c>
      <c r="B5" s="229"/>
      <c r="C5" s="229"/>
      <c r="D5" s="229"/>
      <c r="E5" s="229"/>
      <c r="F5" s="229"/>
      <c r="G5" s="229"/>
    </row>
    <row r="6" spans="1:8" x14ac:dyDescent="0.25">
      <c r="A6" s="216" t="s">
        <v>209</v>
      </c>
      <c r="B6" s="216"/>
      <c r="C6" s="216"/>
      <c r="D6" s="230"/>
      <c r="E6" s="230"/>
      <c r="F6" s="230"/>
      <c r="G6" s="230"/>
    </row>
    <row r="7" spans="1:8" x14ac:dyDescent="0.25">
      <c r="A7" s="231" t="s">
        <v>210</v>
      </c>
      <c r="B7" s="231"/>
      <c r="C7" s="231"/>
      <c r="D7" s="230"/>
      <c r="E7" s="230"/>
      <c r="F7" s="230"/>
      <c r="G7" s="230"/>
    </row>
    <row r="8" spans="1:8" x14ac:dyDescent="0.25">
      <c r="A8" s="216" t="s">
        <v>211</v>
      </c>
      <c r="B8" s="216"/>
      <c r="C8" s="216"/>
      <c r="D8" s="230"/>
      <c r="E8" s="230"/>
      <c r="F8" s="230"/>
      <c r="G8" s="230"/>
    </row>
    <row r="9" spans="1:8" x14ac:dyDescent="0.25">
      <c r="A9" s="216" t="s">
        <v>212</v>
      </c>
      <c r="B9" s="216"/>
      <c r="C9" s="216"/>
      <c r="D9" s="230"/>
      <c r="E9" s="230"/>
      <c r="F9" s="230"/>
      <c r="G9" s="230"/>
    </row>
    <row r="10" spans="1:8" x14ac:dyDescent="0.25">
      <c r="A10" s="216" t="s">
        <v>213</v>
      </c>
      <c r="B10" s="216"/>
      <c r="C10" s="216"/>
      <c r="D10" s="230"/>
      <c r="E10" s="230"/>
      <c r="F10" s="230"/>
      <c r="G10" s="230"/>
    </row>
    <row r="11" spans="1:8" x14ac:dyDescent="0.25">
      <c r="A11" s="216" t="s">
        <v>214</v>
      </c>
      <c r="B11" s="216"/>
      <c r="C11" s="216"/>
      <c r="D11" s="230"/>
      <c r="E11" s="230"/>
      <c r="F11" s="230"/>
      <c r="G11" s="230"/>
    </row>
    <row r="12" spans="1:8" x14ac:dyDescent="0.25">
      <c r="A12" s="216" t="s">
        <v>215</v>
      </c>
      <c r="B12" s="216"/>
      <c r="C12" s="216"/>
      <c r="D12" s="230"/>
      <c r="E12" s="230"/>
      <c r="F12" s="230"/>
      <c r="G12" s="230"/>
    </row>
    <row r="13" spans="1:8" x14ac:dyDescent="0.25">
      <c r="A13" s="216" t="s">
        <v>216</v>
      </c>
      <c r="B13" s="216"/>
      <c r="C13" s="216"/>
      <c r="D13" s="230"/>
      <c r="E13" s="230"/>
      <c r="F13" s="230"/>
      <c r="G13" s="230"/>
    </row>
    <row r="14" spans="1:8" x14ac:dyDescent="0.25">
      <c r="A14" s="228" t="s">
        <v>217</v>
      </c>
      <c r="B14" s="229"/>
      <c r="C14" s="229"/>
      <c r="D14" s="229"/>
      <c r="E14" s="229"/>
      <c r="F14" s="229"/>
      <c r="G14" s="229"/>
    </row>
    <row r="15" spans="1:8" ht="30" customHeight="1" x14ac:dyDescent="0.25">
      <c r="A15" s="142" t="s">
        <v>227</v>
      </c>
      <c r="B15" s="32" t="s">
        <v>222</v>
      </c>
      <c r="C15" s="32" t="s">
        <v>218</v>
      </c>
      <c r="D15" s="22" t="s">
        <v>219</v>
      </c>
      <c r="E15" s="32" t="s">
        <v>220</v>
      </c>
      <c r="F15" s="22" t="s">
        <v>221</v>
      </c>
      <c r="G15" s="32" t="s">
        <v>272</v>
      </c>
    </row>
    <row r="16" spans="1:8" ht="30" customHeight="1" x14ac:dyDescent="0.25">
      <c r="A16" s="143" t="s">
        <v>257</v>
      </c>
      <c r="B16" s="144">
        <v>208</v>
      </c>
      <c r="C16" s="144">
        <v>260</v>
      </c>
      <c r="D16" s="145">
        <v>390</v>
      </c>
      <c r="E16" s="144">
        <v>520</v>
      </c>
      <c r="F16" s="145">
        <v>0</v>
      </c>
      <c r="G16" s="125"/>
    </row>
    <row r="17" spans="1:7" ht="30" customHeight="1" x14ac:dyDescent="0.25">
      <c r="A17" s="143" t="s">
        <v>223</v>
      </c>
      <c r="B17" s="146" t="s">
        <v>280</v>
      </c>
      <c r="C17" s="146" t="s">
        <v>280</v>
      </c>
      <c r="D17" s="146" t="s">
        <v>280</v>
      </c>
      <c r="E17" s="146" t="s">
        <v>280</v>
      </c>
      <c r="F17" s="146" t="s">
        <v>280</v>
      </c>
      <c r="G17" s="126"/>
    </row>
    <row r="18" spans="1:7" s="33" customFormat="1" ht="30" customHeight="1" x14ac:dyDescent="0.25">
      <c r="A18" s="143" t="s">
        <v>225</v>
      </c>
      <c r="B18" s="146" t="s">
        <v>280</v>
      </c>
      <c r="C18" s="146" t="s">
        <v>280</v>
      </c>
      <c r="D18" s="146" t="s">
        <v>280</v>
      </c>
      <c r="E18" s="146" t="s">
        <v>280</v>
      </c>
      <c r="F18" s="146" t="s">
        <v>280</v>
      </c>
      <c r="G18" s="126"/>
    </row>
    <row r="19" spans="1:7" ht="57.75" customHeight="1" x14ac:dyDescent="0.25">
      <c r="A19" s="147" t="s">
        <v>224</v>
      </c>
      <c r="B19" s="218" t="s">
        <v>244</v>
      </c>
      <c r="C19" s="219"/>
      <c r="D19" s="219"/>
      <c r="E19" s="220"/>
      <c r="F19" s="22" t="s">
        <v>243</v>
      </c>
      <c r="G19" s="148">
        <f>'Výpočet VTČ'!F7</f>
        <v>0</v>
      </c>
    </row>
    <row r="20" spans="1:7" ht="30" customHeight="1" x14ac:dyDescent="0.25">
      <c r="A20" s="143" t="s">
        <v>239</v>
      </c>
      <c r="B20" s="32">
        <v>4.2</v>
      </c>
      <c r="C20" s="32">
        <v>4.2</v>
      </c>
      <c r="D20" s="32"/>
      <c r="E20" s="32"/>
      <c r="F20" s="225">
        <v>2.5</v>
      </c>
      <c r="G20" s="127"/>
    </row>
    <row r="21" spans="1:7" ht="40.5" customHeight="1" x14ac:dyDescent="0.25">
      <c r="A21" s="143" t="s">
        <v>240</v>
      </c>
      <c r="B21" s="32">
        <v>3.2</v>
      </c>
      <c r="C21" s="32">
        <v>3.2</v>
      </c>
      <c r="D21" s="32"/>
      <c r="E21" s="32"/>
      <c r="F21" s="226"/>
      <c r="G21" s="127"/>
    </row>
    <row r="22" spans="1:7" ht="40.5" customHeight="1" x14ac:dyDescent="0.25">
      <c r="A22" s="143" t="s">
        <v>241</v>
      </c>
      <c r="B22" s="32">
        <v>2.5</v>
      </c>
      <c r="C22" s="32">
        <v>2.5</v>
      </c>
      <c r="D22" s="32"/>
      <c r="E22" s="32"/>
      <c r="F22" s="226"/>
      <c r="G22" s="127"/>
    </row>
    <row r="23" spans="1:7" ht="40.5" customHeight="1" x14ac:dyDescent="0.25">
      <c r="A23" s="143" t="s">
        <v>242</v>
      </c>
      <c r="B23" s="32">
        <v>1.8</v>
      </c>
      <c r="C23" s="32">
        <v>1.8</v>
      </c>
      <c r="D23" s="32"/>
      <c r="E23" s="32"/>
      <c r="F23" s="226"/>
      <c r="G23" s="127"/>
    </row>
    <row r="24" spans="1:7" ht="29.25" customHeight="1" x14ac:dyDescent="0.25">
      <c r="A24" s="143" t="s">
        <v>245</v>
      </c>
      <c r="B24" s="32"/>
      <c r="C24" s="32"/>
      <c r="D24" s="32">
        <v>2</v>
      </c>
      <c r="E24" s="32"/>
      <c r="F24" s="226"/>
      <c r="G24" s="125"/>
    </row>
    <row r="25" spans="1:7" ht="30" customHeight="1" x14ac:dyDescent="0.25">
      <c r="A25" s="143" t="s">
        <v>246</v>
      </c>
      <c r="B25" s="32"/>
      <c r="C25" s="32"/>
      <c r="D25" s="32">
        <v>1.5</v>
      </c>
      <c r="E25" s="32">
        <v>1.5</v>
      </c>
      <c r="F25" s="227"/>
      <c r="G25" s="127"/>
    </row>
    <row r="26" spans="1:7" ht="29.25" customHeight="1" x14ac:dyDescent="0.25">
      <c r="A26" s="143" t="s">
        <v>248</v>
      </c>
      <c r="B26" s="149"/>
      <c r="C26" s="149"/>
      <c r="D26" s="149"/>
      <c r="E26" s="149"/>
      <c r="F26" s="149"/>
      <c r="G26" s="125"/>
    </row>
    <row r="27" spans="1:7" ht="28.5" customHeight="1" x14ac:dyDescent="0.25">
      <c r="A27" s="143" t="s">
        <v>226</v>
      </c>
      <c r="B27" s="22">
        <v>1</v>
      </c>
      <c r="C27" s="22">
        <v>1</v>
      </c>
      <c r="D27" s="22">
        <v>1</v>
      </c>
      <c r="E27" s="22">
        <v>0</v>
      </c>
      <c r="F27" s="22">
        <v>1</v>
      </c>
      <c r="G27" s="125"/>
    </row>
    <row r="28" spans="1:7" ht="16.5" customHeight="1" x14ac:dyDescent="0.25">
      <c r="A28" s="222" t="s">
        <v>228</v>
      </c>
      <c r="B28" s="223"/>
      <c r="C28" s="223"/>
      <c r="D28" s="224" t="s">
        <v>229</v>
      </c>
      <c r="E28" s="224"/>
      <c r="F28" s="32" t="s">
        <v>230</v>
      </c>
      <c r="G28" s="32" t="s">
        <v>231</v>
      </c>
    </row>
    <row r="29" spans="1:7" ht="78.75" customHeight="1" x14ac:dyDescent="0.25">
      <c r="A29" s="217" t="s">
        <v>261</v>
      </c>
      <c r="B29" s="217"/>
      <c r="C29" s="217"/>
      <c r="D29" s="214"/>
      <c r="E29" s="214"/>
      <c r="F29" s="80"/>
      <c r="G29" s="128"/>
    </row>
    <row r="30" spans="1:7" ht="154.5" customHeight="1" x14ac:dyDescent="0.25">
      <c r="A30" s="217" t="s">
        <v>260</v>
      </c>
      <c r="B30" s="216"/>
      <c r="C30" s="216"/>
      <c r="D30" s="214"/>
      <c r="E30" s="214"/>
      <c r="F30" s="80"/>
      <c r="G30" s="128"/>
    </row>
    <row r="31" spans="1:7" ht="128.25" customHeight="1" x14ac:dyDescent="0.25">
      <c r="A31" s="217" t="s">
        <v>258</v>
      </c>
      <c r="B31" s="217"/>
      <c r="C31" s="217"/>
      <c r="D31" s="214"/>
      <c r="E31" s="214"/>
      <c r="F31" s="80"/>
      <c r="G31" s="128"/>
    </row>
    <row r="32" spans="1:7" ht="18" customHeight="1" x14ac:dyDescent="0.25">
      <c r="A32" s="221" t="s">
        <v>232</v>
      </c>
      <c r="B32" s="221"/>
      <c r="C32" s="221"/>
      <c r="D32" s="221"/>
      <c r="E32" s="221"/>
      <c r="F32" s="221"/>
      <c r="G32" s="221"/>
    </row>
    <row r="33" spans="1:7" s="34" customFormat="1" ht="33.75" x14ac:dyDescent="0.25">
      <c r="A33" s="213" t="s">
        <v>233</v>
      </c>
      <c r="B33" s="213"/>
      <c r="C33" s="213"/>
      <c r="D33" s="213"/>
      <c r="E33" s="150" t="s">
        <v>234</v>
      </c>
      <c r="F33" s="150" t="s">
        <v>235</v>
      </c>
      <c r="G33" s="151" t="s">
        <v>231</v>
      </c>
    </row>
    <row r="34" spans="1:7" ht="44.25" customHeight="1" x14ac:dyDescent="0.25">
      <c r="A34" s="214"/>
      <c r="B34" s="214"/>
      <c r="C34" s="214"/>
      <c r="D34" s="214"/>
      <c r="E34" s="81"/>
      <c r="F34" s="81"/>
      <c r="G34" s="128"/>
    </row>
    <row r="35" spans="1:7" ht="24" customHeight="1" x14ac:dyDescent="0.25">
      <c r="A35" s="213" t="s">
        <v>237</v>
      </c>
      <c r="B35" s="213"/>
      <c r="C35" s="213"/>
      <c r="D35" s="213"/>
      <c r="E35" s="213"/>
      <c r="F35" s="150" t="s">
        <v>236</v>
      </c>
      <c r="G35" s="151" t="s">
        <v>231</v>
      </c>
    </row>
    <row r="36" spans="1:7" ht="45" customHeight="1" x14ac:dyDescent="0.25">
      <c r="A36" s="214"/>
      <c r="B36" s="214"/>
      <c r="C36" s="214"/>
      <c r="D36" s="214"/>
      <c r="E36" s="214"/>
      <c r="F36" s="80"/>
      <c r="G36" s="128"/>
    </row>
    <row r="37" spans="1:7" ht="23.25" customHeight="1" x14ac:dyDescent="0.25">
      <c r="A37" s="215" t="s">
        <v>271</v>
      </c>
      <c r="B37" s="215"/>
      <c r="C37" s="215"/>
      <c r="D37" s="215"/>
      <c r="E37" s="150" t="s">
        <v>234</v>
      </c>
      <c r="F37" s="150" t="s">
        <v>236</v>
      </c>
      <c r="G37" s="151" t="s">
        <v>231</v>
      </c>
    </row>
    <row r="38" spans="1:7" ht="45" customHeight="1" x14ac:dyDescent="0.25">
      <c r="A38" s="214"/>
      <c r="B38" s="214"/>
      <c r="C38" s="214"/>
      <c r="D38" s="214"/>
      <c r="E38" s="80"/>
      <c r="F38" s="80"/>
      <c r="G38" s="128"/>
    </row>
    <row r="39" spans="1:7" ht="18" customHeight="1" x14ac:dyDescent="0.25">
      <c r="A39" s="216" t="s">
        <v>238</v>
      </c>
      <c r="B39" s="216"/>
      <c r="C39" s="216"/>
      <c r="D39" s="216"/>
      <c r="E39" s="216"/>
      <c r="F39" s="216"/>
      <c r="G39" s="216"/>
    </row>
  </sheetData>
  <sheetProtection algorithmName="SHA-512" hashValue="1zpD/5WcwDn1AZPXIlJ4uQ9PFa8Ve0J1GVhNFn8ae2NHXW6Vt2wk6sD4ONnyPkljfzBINPvHwPUSV386jvNPsg==" saltValue="v0VsuxjwyqY8qROfpS3OAg==" spinCount="100000" sheet="1" objects="1" scenarios="1"/>
  <mergeCells count="41">
    <mergeCell ref="A2:G2"/>
    <mergeCell ref="A3:C3"/>
    <mergeCell ref="A4:C4"/>
    <mergeCell ref="D4:G4"/>
    <mergeCell ref="A5:G5"/>
    <mergeCell ref="D3:G3"/>
    <mergeCell ref="A6:C6"/>
    <mergeCell ref="F20:F25"/>
    <mergeCell ref="A13:C13"/>
    <mergeCell ref="A14:G14"/>
    <mergeCell ref="D6:G6"/>
    <mergeCell ref="D7:G7"/>
    <mergeCell ref="D8:G8"/>
    <mergeCell ref="D9:G9"/>
    <mergeCell ref="D10:G10"/>
    <mergeCell ref="D11:G11"/>
    <mergeCell ref="D12:G12"/>
    <mergeCell ref="D13:G13"/>
    <mergeCell ref="A7:C7"/>
    <mergeCell ref="A8:C8"/>
    <mergeCell ref="A9:C9"/>
    <mergeCell ref="A10:C10"/>
    <mergeCell ref="A11:C11"/>
    <mergeCell ref="A12:C12"/>
    <mergeCell ref="B19:E19"/>
    <mergeCell ref="A32:G32"/>
    <mergeCell ref="A33:D33"/>
    <mergeCell ref="A28:C28"/>
    <mergeCell ref="D28:E28"/>
    <mergeCell ref="A34:D34"/>
    <mergeCell ref="A29:C29"/>
    <mergeCell ref="D29:E29"/>
    <mergeCell ref="A30:C30"/>
    <mergeCell ref="A31:C31"/>
    <mergeCell ref="D30:E30"/>
    <mergeCell ref="D31:E31"/>
    <mergeCell ref="A35:E35"/>
    <mergeCell ref="A36:E36"/>
    <mergeCell ref="A37:D37"/>
    <mergeCell ref="A38:D38"/>
    <mergeCell ref="A39:G39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3192-F11E-4C7E-9ABA-4BE67199834A}">
  <dimension ref="A1:F25"/>
  <sheetViews>
    <sheetView tabSelected="1" workbookViewId="0">
      <selection activeCell="F7" sqref="F7"/>
    </sheetView>
  </sheetViews>
  <sheetFormatPr defaultRowHeight="15" x14ac:dyDescent="0.25"/>
  <cols>
    <col min="1" max="1" width="32.28515625" customWidth="1"/>
    <col min="2" max="2" width="11.28515625" customWidth="1"/>
    <col min="3" max="3" width="11.7109375" customWidth="1"/>
    <col min="4" max="4" width="11.5703125" customWidth="1"/>
    <col min="5" max="5" width="10.5703125" customWidth="1"/>
    <col min="6" max="6" width="13.140625" customWidth="1"/>
  </cols>
  <sheetData>
    <row r="1" spans="1:6" ht="47.25" x14ac:dyDescent="0.25">
      <c r="A1" s="154" t="s">
        <v>316</v>
      </c>
      <c r="B1" s="155"/>
      <c r="C1" s="155"/>
      <c r="D1" s="155"/>
      <c r="E1" s="156"/>
      <c r="F1" s="135" t="s">
        <v>317</v>
      </c>
    </row>
    <row r="2" spans="1:6" ht="15.75" x14ac:dyDescent="0.25">
      <c r="A2" s="157"/>
      <c r="B2" s="158"/>
      <c r="C2" s="158"/>
      <c r="D2" s="158"/>
      <c r="E2" s="159"/>
      <c r="F2" s="152"/>
    </row>
    <row r="3" spans="1:6" ht="15.75" x14ac:dyDescent="0.25">
      <c r="A3" s="157"/>
      <c r="B3" s="158"/>
      <c r="C3" s="158"/>
      <c r="D3" s="158"/>
      <c r="E3" s="159"/>
      <c r="F3" s="152"/>
    </row>
    <row r="4" spans="1:6" ht="15.75" x14ac:dyDescent="0.25">
      <c r="A4" s="157"/>
      <c r="B4" s="158"/>
      <c r="C4" s="158"/>
      <c r="D4" s="158"/>
      <c r="E4" s="159"/>
      <c r="F4" s="152"/>
    </row>
    <row r="5" spans="1:6" ht="15.75" x14ac:dyDescent="0.25">
      <c r="A5" s="157"/>
      <c r="B5" s="158"/>
      <c r="C5" s="158"/>
      <c r="D5" s="158"/>
      <c r="E5" s="159"/>
      <c r="F5" s="152"/>
    </row>
    <row r="6" spans="1:6" ht="15.75" x14ac:dyDescent="0.25">
      <c r="A6" s="157"/>
      <c r="B6" s="158"/>
      <c r="C6" s="158"/>
      <c r="D6" s="158"/>
      <c r="E6" s="159"/>
      <c r="F6" s="152"/>
    </row>
    <row r="7" spans="1:6" ht="15.75" x14ac:dyDescent="0.25">
      <c r="A7" s="160" t="s">
        <v>318</v>
      </c>
      <c r="B7" s="161"/>
      <c r="C7" s="161"/>
      <c r="D7" s="161"/>
      <c r="E7" s="162"/>
      <c r="F7" s="136">
        <f>(F2+F3+F4+F5+F6)/5</f>
        <v>0</v>
      </c>
    </row>
    <row r="8" spans="1:6" ht="15.75" x14ac:dyDescent="0.25">
      <c r="A8" s="137"/>
      <c r="B8" s="138"/>
      <c r="C8" s="138"/>
      <c r="D8" s="138"/>
      <c r="E8" s="138"/>
      <c r="F8" s="138"/>
    </row>
    <row r="9" spans="1:6" ht="15.75" x14ac:dyDescent="0.25">
      <c r="A9" s="163" t="s">
        <v>319</v>
      </c>
      <c r="B9" s="164"/>
      <c r="C9" s="164"/>
      <c r="D9" s="164"/>
      <c r="E9" s="164"/>
      <c r="F9" s="165"/>
    </row>
    <row r="10" spans="1:6" ht="15.75" x14ac:dyDescent="0.25">
      <c r="A10" s="139" t="s">
        <v>320</v>
      </c>
      <c r="B10" s="140" t="s">
        <v>321</v>
      </c>
      <c r="C10" s="140" t="s">
        <v>322</v>
      </c>
      <c r="D10" s="140" t="s">
        <v>323</v>
      </c>
      <c r="E10" s="140" t="s">
        <v>324</v>
      </c>
      <c r="F10" s="140" t="s">
        <v>325</v>
      </c>
    </row>
    <row r="11" spans="1:6" ht="15.75" x14ac:dyDescent="0.25">
      <c r="A11" s="139" t="s">
        <v>326</v>
      </c>
      <c r="B11" s="140">
        <v>5</v>
      </c>
      <c r="C11" s="140">
        <v>4</v>
      </c>
      <c r="D11" s="140">
        <v>3</v>
      </c>
      <c r="E11" s="140">
        <v>2</v>
      </c>
      <c r="F11" s="140">
        <v>1</v>
      </c>
    </row>
    <row r="12" spans="1:6" ht="15.75" x14ac:dyDescent="0.25">
      <c r="A12" s="137"/>
      <c r="B12" s="141"/>
      <c r="C12" s="141"/>
      <c r="D12" s="141"/>
      <c r="E12" s="141"/>
      <c r="F12" s="141"/>
    </row>
    <row r="13" spans="1:6" ht="15.75" x14ac:dyDescent="0.25">
      <c r="A13" s="166" t="s">
        <v>327</v>
      </c>
      <c r="B13" s="166"/>
      <c r="C13" s="166"/>
      <c r="D13" s="166"/>
      <c r="E13" s="166"/>
      <c r="F13" s="166"/>
    </row>
    <row r="14" spans="1:6" ht="15.75" x14ac:dyDescent="0.25">
      <c r="A14" s="153" t="s">
        <v>328</v>
      </c>
      <c r="B14" s="153"/>
      <c r="C14" s="153"/>
      <c r="D14" s="153"/>
      <c r="E14" s="153"/>
      <c r="F14" s="153"/>
    </row>
    <row r="15" spans="1:6" ht="15.75" x14ac:dyDescent="0.25">
      <c r="A15" s="153" t="s">
        <v>329</v>
      </c>
      <c r="B15" s="153"/>
      <c r="C15" s="153"/>
      <c r="D15" s="153"/>
      <c r="E15" s="153"/>
      <c r="F15" s="153"/>
    </row>
    <row r="16" spans="1:6" ht="15.75" x14ac:dyDescent="0.25">
      <c r="A16" s="153" t="s">
        <v>330</v>
      </c>
      <c r="B16" s="153"/>
      <c r="C16" s="153"/>
      <c r="D16" s="153"/>
      <c r="E16" s="153"/>
      <c r="F16" s="153"/>
    </row>
    <row r="17" spans="1:6" ht="15.75" x14ac:dyDescent="0.25">
      <c r="A17" s="153" t="s">
        <v>331</v>
      </c>
      <c r="B17" s="153"/>
      <c r="C17" s="153"/>
      <c r="D17" s="153"/>
      <c r="E17" s="153"/>
      <c r="F17" s="153"/>
    </row>
    <row r="18" spans="1:6" ht="15.75" x14ac:dyDescent="0.25">
      <c r="A18" s="153" t="s">
        <v>332</v>
      </c>
      <c r="B18" s="153"/>
      <c r="C18" s="153"/>
      <c r="D18" s="153"/>
      <c r="E18" s="153"/>
      <c r="F18" s="153"/>
    </row>
    <row r="19" spans="1:6" ht="15.75" x14ac:dyDescent="0.25">
      <c r="A19" s="137"/>
      <c r="B19" s="138"/>
      <c r="C19" s="138"/>
      <c r="D19" s="138"/>
      <c r="E19" s="138"/>
      <c r="F19" s="138"/>
    </row>
    <row r="20" spans="1:6" ht="15.75" x14ac:dyDescent="0.25">
      <c r="A20" s="166" t="s">
        <v>333</v>
      </c>
      <c r="B20" s="166"/>
      <c r="C20" s="166"/>
      <c r="D20" s="166"/>
      <c r="E20" s="166"/>
      <c r="F20" s="166"/>
    </row>
    <row r="21" spans="1:6" ht="15.75" x14ac:dyDescent="0.25">
      <c r="A21" s="153" t="s">
        <v>334</v>
      </c>
      <c r="B21" s="153"/>
      <c r="C21" s="153"/>
      <c r="D21" s="153"/>
      <c r="E21" s="153"/>
      <c r="F21" s="153"/>
    </row>
    <row r="22" spans="1:6" ht="15.75" x14ac:dyDescent="0.25">
      <c r="A22" s="153" t="s">
        <v>335</v>
      </c>
      <c r="B22" s="153"/>
      <c r="C22" s="153"/>
      <c r="D22" s="153"/>
      <c r="E22" s="153"/>
      <c r="F22" s="153"/>
    </row>
    <row r="23" spans="1:6" ht="15.75" x14ac:dyDescent="0.25">
      <c r="A23" s="153" t="s">
        <v>336</v>
      </c>
      <c r="B23" s="153"/>
      <c r="C23" s="153"/>
      <c r="D23" s="153"/>
      <c r="E23" s="153"/>
      <c r="F23" s="153"/>
    </row>
    <row r="24" spans="1:6" ht="15.75" x14ac:dyDescent="0.25">
      <c r="A24" s="153" t="s">
        <v>337</v>
      </c>
      <c r="B24" s="153"/>
      <c r="C24" s="153"/>
      <c r="D24" s="153"/>
      <c r="E24" s="153"/>
      <c r="F24" s="153"/>
    </row>
    <row r="25" spans="1:6" ht="15.75" x14ac:dyDescent="0.25">
      <c r="A25" s="153" t="s">
        <v>338</v>
      </c>
      <c r="B25" s="153"/>
      <c r="C25" s="153"/>
      <c r="D25" s="153"/>
      <c r="E25" s="153"/>
      <c r="F25" s="153"/>
    </row>
  </sheetData>
  <sheetProtection algorithmName="SHA-512" hashValue="OfHU5UJPFWN9G2CvHdVBo73zjw6smI6pw2OZVrP6z8dPfhDSOTuGqhzIj13njAH8kWgczsQ6IkE7qC3SkpxoAA==" saltValue="atel4h+c+plzm3Vz8HPiHA==" spinCount="100000" sheet="1" objects="1" scenarios="1"/>
  <mergeCells count="20">
    <mergeCell ref="A22:F22"/>
    <mergeCell ref="A23:F23"/>
    <mergeCell ref="A24:F24"/>
    <mergeCell ref="A25:F25"/>
    <mergeCell ref="A15:F15"/>
    <mergeCell ref="A16:F16"/>
    <mergeCell ref="A17:F17"/>
    <mergeCell ref="A18:F18"/>
    <mergeCell ref="A20:F20"/>
    <mergeCell ref="A21:F21"/>
    <mergeCell ref="A14:F14"/>
    <mergeCell ref="A1:E1"/>
    <mergeCell ref="A2:E2"/>
    <mergeCell ref="A3:E3"/>
    <mergeCell ref="A4:E4"/>
    <mergeCell ref="A5:E5"/>
    <mergeCell ref="A6:E6"/>
    <mergeCell ref="A7:E7"/>
    <mergeCell ref="A9:F9"/>
    <mergeCell ref="A13:F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270f25c-9fac-4b48-9d97-08c1bac8573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6C72F5FDF6D24BB4155176E4B84B7B" ma:contentTypeVersion="17" ma:contentTypeDescription="Create a new document." ma:contentTypeScope="" ma:versionID="e6ef3953aeb94b3a1a5575ef1d0a8440">
  <xsd:schema xmlns:xsd="http://www.w3.org/2001/XMLSchema" xmlns:xs="http://www.w3.org/2001/XMLSchema" xmlns:p="http://schemas.microsoft.com/office/2006/metadata/properties" xmlns:ns3="1270f25c-9fac-4b48-9d97-08c1bac8573f" xmlns:ns4="ccd149b2-5a29-49a1-a66f-b6713739c644" targetNamespace="http://schemas.microsoft.com/office/2006/metadata/properties" ma:root="true" ma:fieldsID="d2737e294df7e45f6d4301a0e44b1af4" ns3:_="" ns4:_="">
    <xsd:import namespace="1270f25c-9fac-4b48-9d97-08c1bac8573f"/>
    <xsd:import namespace="ccd149b2-5a29-49a1-a66f-b6713739c6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70f25c-9fac-4b48-9d97-08c1bac857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149b2-5a29-49a1-a66f-b6713739c64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CF33CF-825C-4B52-BEB3-867AF6A804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AA059B-782E-4BA5-A628-5650FDB7E23C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cd149b2-5a29-49a1-a66f-b6713739c644"/>
    <ds:schemaRef ds:uri="http://purl.org/dc/terms/"/>
    <ds:schemaRef ds:uri="http://schemas.microsoft.com/office/2006/metadata/properties"/>
    <ds:schemaRef ds:uri="1270f25c-9fac-4b48-9d97-08c1bac8573f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9C3E73E-4078-4CA2-885C-D37FB445A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70f25c-9fac-4b48-9d97-08c1bac8573f"/>
    <ds:schemaRef ds:uri="ccd149b2-5a29-49a1-a66f-b6713739c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Sumár</vt:lpstr>
      <vt:lpstr>I. Vedecká a publikačná činnosť</vt:lpstr>
      <vt:lpstr>II. Pedagogická činnosť</vt:lpstr>
      <vt:lpstr>III. Ostatná činnosť</vt:lpstr>
      <vt:lpstr>Sebahodnotenie</vt:lpstr>
      <vt:lpstr>Výpočet VTČ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UVLF KE</dc:creator>
  <cp:lastModifiedBy>Kostecká Zuzana, doc. MVDr., PhD.</cp:lastModifiedBy>
  <cp:lastPrinted>2026-02-06T12:05:12Z</cp:lastPrinted>
  <dcterms:created xsi:type="dcterms:W3CDTF">2016-01-19T16:07:17Z</dcterms:created>
  <dcterms:modified xsi:type="dcterms:W3CDTF">2026-05-11T11:10:27Z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0x010100376C72F5FDF6D24BB4155176E4B84B7B</vt:lpwstr>
  </property>
</Properties>
</file>